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460"/>
  </bookViews>
  <sheets>
    <sheet name="Форма1" sheetId="1" r:id="rId1"/>
    <sheet name="Форма 2" sheetId="2" r:id="rId2"/>
    <sheet name="Форма 3" sheetId="9" r:id="rId3"/>
    <sheet name="Форма 4" sheetId="8" r:id="rId4"/>
    <sheet name="Форма 5" sheetId="7" r:id="rId5"/>
    <sheet name="Форма 6" sheetId="6" r:id="rId6"/>
    <sheet name="Форма 7" sheetId="5" r:id="rId7"/>
    <sheet name="титул" sheetId="11" r:id="rId8"/>
  </sheets>
  <calcPr calcId="125725"/>
</workbook>
</file>

<file path=xl/calcChain.xml><?xml version="1.0" encoding="utf-8"?>
<calcChain xmlns="http://schemas.openxmlformats.org/spreadsheetml/2006/main">
  <c r="I12" i="8"/>
  <c r="H12"/>
  <c r="G12"/>
  <c r="F17" i="2"/>
  <c r="F14"/>
  <c r="F13" s="1"/>
  <c r="F11" s="1"/>
  <c r="F10" s="1"/>
  <c r="E13"/>
  <c r="E17"/>
  <c r="P21" i="1"/>
  <c r="Q17"/>
  <c r="N16"/>
  <c r="Q13"/>
  <c r="P14"/>
  <c r="Q12"/>
  <c r="G17" i="2" l="1"/>
  <c r="O10" i="1" l="1"/>
  <c r="P18"/>
  <c r="Q15"/>
  <c r="P15"/>
  <c r="J12" i="8"/>
  <c r="O9" i="1" l="1"/>
  <c r="K13" i="8"/>
  <c r="K14"/>
  <c r="K15"/>
  <c r="J13"/>
  <c r="J14"/>
  <c r="J15"/>
  <c r="K12"/>
  <c r="E14" i="2"/>
  <c r="N10" i="1"/>
  <c r="M10"/>
  <c r="M9" s="1"/>
  <c r="Q11"/>
  <c r="Q10" l="1"/>
  <c r="E11" i="2"/>
  <c r="E10" s="1"/>
  <c r="P10" i="1"/>
  <c r="P9" s="1"/>
  <c r="Q14"/>
  <c r="Q16"/>
  <c r="Q18"/>
  <c r="Q19"/>
  <c r="Q20"/>
  <c r="Q22"/>
  <c r="P16"/>
  <c r="P19"/>
  <c r="P20"/>
  <c r="P22"/>
  <c r="G13" i="2" l="1"/>
  <c r="G10"/>
  <c r="N9" i="1"/>
  <c r="Q9" l="1"/>
  <c r="G11" i="2" l="1"/>
</calcChain>
</file>

<file path=xl/sharedStrings.xml><?xml version="1.0" encoding="utf-8"?>
<sst xmlns="http://schemas.openxmlformats.org/spreadsheetml/2006/main" count="408" uniqueCount="199">
  <si>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</si>
  <si>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</si>
  <si>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</si>
  <si>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</si>
  <si>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</si>
  <si>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</si>
  <si>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</si>
  <si>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</si>
  <si>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</si>
  <si>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Показатель применения меры</t>
  </si>
  <si>
    <t>ГРБС</t>
  </si>
  <si>
    <t>Рз</t>
  </si>
  <si>
    <t>Пр</t>
  </si>
  <si>
    <t>ЦС</t>
  </si>
  <si>
    <t>ВР</t>
  </si>
  <si>
    <t>Всего</t>
  </si>
  <si>
    <t>938</t>
  </si>
  <si>
    <t>1</t>
  </si>
  <si>
    <t>2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</si>
  <si>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</si>
  <si>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</si>
  <si>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</si>
  <si>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</si>
  <si>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И</t>
  </si>
  <si>
    <t>Кассовое исполнение на конец отчетного периода</t>
  </si>
  <si>
    <t>Кассовые расходы, %</t>
  </si>
  <si>
    <t>Форма 1</t>
  </si>
  <si>
    <t>Форма 2</t>
  </si>
  <si>
    <t>Оценка расходов согласно муниципальной программе</t>
  </si>
  <si>
    <t>Отношение фактических расходов к оценке расходов, %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</si>
  <si>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</si>
  <si>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</si>
  <si>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</si>
  <si>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Наименование меры                                        государственного регулирования</t>
  </si>
  <si>
    <t>тыс. руб.</t>
  </si>
  <si>
    <t>Форма 4.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</si>
  <si>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</si>
  <si>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</si>
  <si>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</si>
  <si>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3. Отчет о выполнении основных мероприятий муниципальной программы</t>
  </si>
  <si>
    <t>Наименование подпрограммы, основного мероприятия, мероприятия</t>
  </si>
  <si>
    <t>Ответственный исполнитель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</si>
  <si>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</si>
  <si>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</si>
  <si>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</si>
  <si>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</si>
  <si>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</si>
  <si>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02</t>
  </si>
  <si>
    <t>Форма 5. Отчет о достигнутых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</si>
  <si>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</si>
  <si>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</si>
  <si>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</si>
  <si>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</si>
  <si>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</si>
  <si>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</si>
  <si>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</si>
  <si>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</si>
  <si>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</si>
  <si>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</si>
  <si>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</si>
  <si>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</si>
  <si>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</si>
  <si>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</si>
  <si>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</si>
  <si>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Форма 7. Результаты оценки эффективности муниципальной  программы (подпрограммы)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</si>
  <si>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</si>
  <si>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</si>
  <si>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</si>
  <si>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</si>
  <si>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</si>
  <si>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</si>
  <si>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>Эффективность использования средств бюджета муниципального образования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</si>
  <si>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</si>
  <si>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</si>
  <si>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</si>
  <si>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</si>
  <si>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</si>
  <si>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t>6=7х10</t>
  </si>
  <si>
    <t>10=8/9</t>
  </si>
  <si>
    <t>Примечание: значения показателей округляются до 3-х знаков после запятой</t>
  </si>
  <si>
    <t>Сводная бюджетная роспись, план на 1 января отчетного года</t>
  </si>
  <si>
    <t>Сводная бюджетная роспись на отчетную дату</t>
  </si>
  <si>
    <t>Фактические расходы на отчетную дату</t>
  </si>
  <si>
    <t>К плану на 1 января отчетного года</t>
  </si>
  <si>
    <t>К плану на отчетную дату</t>
  </si>
  <si>
    <t>План на отчетный год (сводная бюджетная роспись, план на 1 января отчетного года)</t>
  </si>
  <si>
    <t>План на отчетный период (сводная бюджетная роспись на отчетную дату)</t>
  </si>
  <si>
    <t>01</t>
  </si>
  <si>
    <t>Управление культуры, спорта и молодежной политики Администрации города Воткинска</t>
  </si>
  <si>
    <t>03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</si>
  <si>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</si>
  <si>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</si>
  <si>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</si>
  <si>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</si>
  <si>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</si>
  <si>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</si>
  <si>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</si>
  <si>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Ответственный исполнитель    </t>
  </si>
  <si>
    <r>
      <t>2)</t>
    </r>
    <r>
      <rPr>
        <sz val="9"/>
        <color indexed="8"/>
        <rFont val="Times New Roman"/>
        <family val="1"/>
        <charset val="204"/>
      </rPr>
      <t xml:space="preserve">        </t>
    </r>
  </si>
  <si>
    <t>Расходы бюджета муниципального образования на оказание муниципальной услуги (выполнение работы)</t>
  </si>
  <si>
    <t>Наименование муниципальной программы «Создание условий для развития физической культуры и спорта, формирование здорового образа жизни населения на 2020-2024 годы»</t>
  </si>
  <si>
    <t>«Создание условий для развития физической культуры и спорта, формирование здорового образа жизни населения на 2020-2024 годы»</t>
  </si>
  <si>
    <t>Организация и проведение официальных спортивных мероприятий, обеспечение участия сборных команд в Республиканских соревнованиях</t>
  </si>
  <si>
    <t>11</t>
  </si>
  <si>
    <t>Выполнение нормативов испытаний (тестов) Всероссийского физкультурно-спортивного комплекса ГТО</t>
  </si>
  <si>
    <t>Организация тренировочного процесса сборной команды по хоккею с мячом  г. Воткинска</t>
  </si>
  <si>
    <t>Организация тренировочного процесса спортсменов высокого класса</t>
  </si>
  <si>
    <t>Организация спортивной подготовки по олимпийским и не олимпийским видам спорта</t>
  </si>
  <si>
    <t>Уплата земельного налога и налога на имущество</t>
  </si>
  <si>
    <t>0200261540</t>
  </si>
  <si>
    <t>0200261570</t>
  </si>
  <si>
    <t>0200361550</t>
  </si>
  <si>
    <t>0200361560</t>
  </si>
  <si>
    <t>0200361580</t>
  </si>
  <si>
    <t>0200360630</t>
  </si>
  <si>
    <t>Строительство, реконструкция (модернизация), капитальный и текущий ремонт объектов спорта (проект «Спорт – норма жизни»)</t>
  </si>
  <si>
    <t>4</t>
  </si>
  <si>
    <t>3</t>
  </si>
  <si>
    <t>Наименование муниципальной программы   «Создание условий для развития физической культуры и спорта, формирование здорового образа жизни населения на 2020-2024 годы»</t>
  </si>
  <si>
    <t xml:space="preserve"> «Создание условий для развития физической культуры и спорта, формирование здорового образа жизни населения на 2020-2024 годы»</t>
  </si>
  <si>
    <t>Оказание муниципальной услуги спортивная подготовка по олимпийским и не олимпийским видам спорта</t>
  </si>
  <si>
    <t>Число лиц проходивших спортивную подготовку</t>
  </si>
  <si>
    <t>чел.</t>
  </si>
  <si>
    <t>Внедрение Всеросийского физкультурно-спортивного комлекса ГТО</t>
  </si>
  <si>
    <t>Количество мероприятий</t>
  </si>
  <si>
    <t xml:space="preserve">Ответственный исполнитель  Управление культуры, спорта и молодежной политики             </t>
  </si>
  <si>
    <t>Совершенствование и модернизация инфраструктуры объектов спорта</t>
  </si>
  <si>
    <t>2020-2024</t>
  </si>
  <si>
    <t>Управление культуры, спорта и молодежной политики, Управление ЖКХ, Управление архитектуры и градостроительства Администрации города Воткинска</t>
  </si>
  <si>
    <t>Организация и оборудование  спортивных площадок по месту жительства</t>
  </si>
  <si>
    <t>Создание доступной среды для людей с ограниченными возможностями здоровья</t>
  </si>
  <si>
    <t xml:space="preserve">Улучшение материально-технической базы муниципальных учреждений физкультурно-спортивной направленности города Воткинска </t>
  </si>
  <si>
    <t>Закупка спортивно – технологического оборудования для оснащения объектов спортивной инфраструктуры в целях создания малых спортивных площадок</t>
  </si>
  <si>
    <t>Организация и проведение мероприятий, направленных на повышение вовлеченности граждан к занятиям физкультурой, ведению ЗОЖ (проект «Демография»).</t>
  </si>
  <si>
    <t>Организация и проведение массовых физкультурных мероприятий, направленных на повышение вовлеченности граждан к занятиям физической культурой, ведению ЗОЖ.</t>
  </si>
  <si>
    <t>Обучение плаванию учащихся вторых классов общеобразовательных школ города Воткинска</t>
  </si>
  <si>
    <t>Управление культуры, спорта и молодежной политики,Управление образования Администрации города Воткинска</t>
  </si>
  <si>
    <t xml:space="preserve">Организация и обеспечение тренировочного процесса для спортсменов </t>
  </si>
  <si>
    <t>Уплата земельного налога и налога на имущество МАУ СШ «Знамя»</t>
  </si>
  <si>
    <t>Специальная оценка условий труда</t>
  </si>
  <si>
    <t>Р5</t>
  </si>
  <si>
    <t>5</t>
  </si>
  <si>
    <t xml:space="preserve">Среднемесячная номинальная начисленная заработная плата работников муниципальных учреждений физической культуры и спорта 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</si>
  <si>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</si>
  <si>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населения систематически занимающихся физической культурой и спортом, в общей численности населения</t>
  </si>
  <si>
    <t>Доля обучающихся, систематически занимающихся физической культурой и спортом в общей численности обучающихся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</si>
  <si>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</si>
  <si>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>Количество проведенных физкультурных и спортивных мероприятий в городе Воткинске</t>
  </si>
  <si>
    <t>Строительство малых спортивных площадок для подготовки и сдачи норм ГТО населением</t>
  </si>
  <si>
    <t>руб.</t>
  </si>
  <si>
    <t>%</t>
  </si>
  <si>
    <t>ед.</t>
  </si>
  <si>
    <t>Заместитель Главы по социальным вопросам</t>
  </si>
  <si>
    <t>Управление культуры, спорта и молодежной политики</t>
  </si>
  <si>
    <t>Ответственный исполнитель      Управление культуры, спорта и молодежной политики</t>
  </si>
  <si>
    <t>"Создание условий для развития физической культуры и спорта, формирование здорового образа жизни населения на 2020 - 2024 годы"</t>
  </si>
  <si>
    <t>Утверждаю</t>
  </si>
  <si>
    <t>Координатор муниципальной программы                              Заместитель главы Администрации по социальным вопросам</t>
  </si>
  <si>
    <t xml:space="preserve">        подпись                   Ф.И.О.</t>
  </si>
  <si>
    <t xml:space="preserve">________________________ </t>
  </si>
  <si>
    <t xml:space="preserve">             (дата) </t>
  </si>
  <si>
    <r>
      <t xml:space="preserve">        _____________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Ж.А. Александрова</t>
    </r>
  </si>
  <si>
    <t>Отчет о реализации муниципальной программы «Создание условий для развития физической культуры и спорта, формирование здорового образа жизни населения на 2020-2024 годы»</t>
  </si>
  <si>
    <t>штуки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</si>
  <si>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на 01 июля 2022 года
</t>
  </si>
  <si>
    <t>0200108810</t>
  </si>
  <si>
    <t>0200160180</t>
  </si>
  <si>
    <t>0200162810</t>
  </si>
  <si>
    <t>02001S8810</t>
  </si>
  <si>
    <t>0200261579</t>
  </si>
  <si>
    <t>0200360620</t>
  </si>
  <si>
    <t xml:space="preserve">Отчет о расходах на реализацию муниципальной программы за счет всех источников финансирования 
по состоянию за 1 полугодие 2022 года
</t>
  </si>
  <si>
    <t xml:space="preserve">Отчет о выполнении сводных показателей муниципальных заданий на оказание муниципальных услуг (выполнение работ)  муниципальными учреждениями муниципального образования «Город Воткинск»  по муниципальной программе 
по состоянию за 1 полугодие 2022 года
</t>
  </si>
  <si>
    <t>за 1 полугодие 2022 год</t>
  </si>
  <si>
    <t>Увеличение доли граждан, систематически занимающихся физической культурой и спортом, в общей численности населения, до 54,35 %; увеличение доли лиц с ограниченными возможностями здоровья и инвалидов, систематически занимающихся физической культурой и спортом, до 20,33 % в общей численности данной категории лиц.</t>
  </si>
  <si>
    <t>Создание малых спортивных площадок не менее одной в год, что позволит увеличить долю граждан, систематически занимающихся физической культурой и спортом, в общей численности населения, до 54,35 процентов.</t>
  </si>
  <si>
    <t xml:space="preserve">Увеличение количества проведенных физкультурных и спортивных мероприятий в городе Воткинске (не менее 145); Увеличение доли граждан, систематически занимающихся физической культурой и спортом, в общей численности населения, до 54,35 %.  Увеличение доли лиц с ограниченными возможностями здоровья и инвалидов, систематически занимающихся физической культурой и спортом, до 20,33 % в общей численности данной категории лиц.                                                                                                  </t>
  </si>
  <si>
    <t>Организация массовых физкультурно – спортивных мероприятий таких как: «Лыжня России», «Кросс нации», «Кругосветка Удмуртии», «День физкультурника», «День города», «Оранжевый мяч», «Всероссийские соревнования по триатлону» и др. ведет к увеличению систематически занимающихся физкультурой и спортом и преследует цель регионального проекта «Спорт – норма жизни» - увеличение количества средней продолжительности жизни населения</t>
  </si>
  <si>
    <t xml:space="preserve">Повышение конкурентоспособности спортсменов города, увеличение количества спортсменов – разрядников (юношеские разряды, 2,3 взрослые разряды). Увеличение доли граждан, систематически занимающихся физической культурой и спортом, в общей численности населения, до 54,35 %.  </t>
  </si>
  <si>
    <t>Увеличение доли населения выполнившего нормативы испытаний (тестов) Всероссийского физкультурно – спортивного комплекса ГТО, в общей численности населения принявшего участие в выполнении нормативов испытаний (тестов) Всероссийского физкультурно – спортивного комплекса ГТО.</t>
  </si>
  <si>
    <t xml:space="preserve">Запланированные на 1 полугодие мероприятия проведены. </t>
  </si>
  <si>
    <t xml:space="preserve">Участие команды города Воткинска в Первенстве России по хоккею с мячом среди команд высшей лиги. </t>
  </si>
  <si>
    <t>Выступление спортсменов высокого класса города Воткинска на соревнованиях Российского и Международного уровня. Проведение спортсменами мастер – классов по видам спорта, что дополнительно привлечет к регулярным занятиям граждан.</t>
  </si>
  <si>
    <t>На постоянной основе тренируется и выступает  7 человек - спортсменов высокого класса</t>
  </si>
  <si>
    <t>Увеличение доли граждан, систематически занимающихся физической культурой и спортом, в общей численности населения, до 54,35 %.</t>
  </si>
  <si>
    <t>Количество занимающихся по муниципальному заданию  составляет 1145 человека</t>
  </si>
  <si>
    <t xml:space="preserve">Проведена оценка 234 рабочих мест </t>
  </si>
  <si>
    <t>Уплата земельного налога, по плану, проведена на 50,0 процентов</t>
  </si>
  <si>
    <t xml:space="preserve">Команда приняла участие, заняла 1 место в группе, что дало ей право выступить в финале. Финал был проведен в г. Красноярске и команда в финале заняла 3 место. </t>
  </si>
  <si>
    <t>1 полугодие 2022</t>
  </si>
  <si>
    <t>МАУ СШ "Знамя" стала победителем конкурса молодежного инициативного бюджетирования "Атмосфера", будет продолжено благоустройство мототрассы в районе завода "Вектор". Во втором полугодии планируется реализовать проекты строительства и благоустройства спортивных площадок: СОШ № 6, СОШ № 15, Гастелло 9, Школьная 5 и 9.</t>
  </si>
  <si>
    <t>Укрепление здоровья и повышение физической подготовленности детей; недопущение (предотвращение) несчастных случаев с детьми на водоемах.</t>
  </si>
  <si>
    <t>305 учащихся вторых классов прошли обучение плаванию. Данное мероприятие исключает несчастные случаи на воде в г. Воткинске</t>
  </si>
  <si>
    <t>Проведено 85 мероприятий. Проведены традиционные мероприятия: «Лыжня России», «Всероссийские соревнования по триатлону», Открытые республиканские соревнования по лыжным гонкам на призы «Артдивизиона им. Комсомола Удмуртии» и др. В феврале 2022 года в ФОК «Атлет» проведен Открытый Чемпионат Удмуртской Республики по сумо. Республиканские Чемпионаты и Первенства, Кубки по кикбоксингу, киокусинкай и др. видам спорта</t>
  </si>
  <si>
    <t>В 2022 году сборная города по футболу ФК "Воткинск" (мужская команда) и ФК "Знамя" (команда ветеранов) принимают участие в Чемпионате и Первенстве УР среди мужских команд и команд ветеранов.</t>
  </si>
  <si>
    <t xml:space="preserve">После реконструкции незавершенного строительства введен в эксплуатацию  физкультурно - оздоровительный комплекс для маломобильных групп населения (ул. 1 Мая) в ноябре 2021 года. </t>
  </si>
  <si>
    <t>1.   ФОК «Крытый каток с искусственным льдом» введен в эксплуатацию;    2. Спортивный комплекс в микрорайоне «Нефтяник» города Воткинска  введен в эксплуатацию.                            3. Введен в эксплуатацию  физкультурно - оздоровительный комплекс для маломобильных групп населения (ул. 1 Мая)</t>
  </si>
  <si>
    <t xml:space="preserve">1. Ввод в эксплуатацию ФОК «Крытый каток с искусственным льдом»; 
2. Строительство спортивного комплекса в микрорайоне «Нефтяник» города Воткинска                                                             3. Ввод в эксплуатацию физкультурно - оздоровительного комплекса для маломобильных групп населения (ул. 1 Мая)
</t>
  </si>
  <si>
    <t>240             620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</si>
</sst>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.5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9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9"/>
      <name val="Calibri"/>
      <family val="2"/>
      <charset val="204"/>
    </font>
    <font>
      <sz val="8.5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/>
    <xf numFmtId="164" fontId="6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/>
    <xf numFmtId="0" fontId="1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164" fontId="0" fillId="0" borderId="0" xfId="0" applyNumberFormat="1"/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wrapText="1"/>
    </xf>
    <xf numFmtId="0" fontId="31" fillId="3" borderId="1" xfId="0" applyFont="1" applyFill="1" applyBorder="1" applyAlignment="1">
      <alignment horizontal="left" wrapText="1" indent="3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32" fillId="0" borderId="0" xfId="0" applyFont="1" applyFill="1"/>
    <xf numFmtId="164" fontId="4" fillId="0" borderId="1" xfId="0" applyNumberFormat="1" applyFont="1" applyFill="1" applyBorder="1" applyAlignment="1">
      <alignment horizontal="justify" vertical="center" wrapText="1"/>
    </xf>
    <xf numFmtId="0" fontId="31" fillId="0" borderId="1" xfId="0" applyFont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6" fillId="0" borderId="0" xfId="0" applyFont="1" applyFill="1"/>
    <xf numFmtId="49" fontId="36" fillId="0" borderId="0" xfId="0" applyNumberFormat="1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center"/>
    </xf>
    <xf numFmtId="0" fontId="37" fillId="0" borderId="0" xfId="0" applyFont="1"/>
    <xf numFmtId="49" fontId="37" fillId="0" borderId="0" xfId="0" applyNumberFormat="1" applyFont="1"/>
    <xf numFmtId="0" fontId="37" fillId="0" borderId="0" xfId="0" applyFont="1" applyAlignment="1">
      <alignment vertical="center"/>
    </xf>
    <xf numFmtId="0" fontId="19" fillId="0" borderId="0" xfId="0" applyFont="1" applyFill="1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4" fillId="0" borderId="0" xfId="0" applyFont="1"/>
    <xf numFmtId="0" fontId="40" fillId="0" borderId="0" xfId="0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33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33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horizontal="justify" vertical="center"/>
    </xf>
    <xf numFmtId="0" fontId="33" fillId="0" borderId="2" xfId="0" applyFont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0" xfId="0" applyFont="1" applyFill="1" applyAlignment="1">
      <alignment horizontal="center" vertical="top" wrapText="1"/>
    </xf>
    <xf numFmtId="0" fontId="3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36" fillId="0" borderId="1" xfId="0" applyFont="1" applyFill="1" applyBorder="1"/>
    <xf numFmtId="0" fontId="38" fillId="0" borderId="1" xfId="0" applyFont="1" applyFill="1" applyBorder="1"/>
    <xf numFmtId="0" fontId="37" fillId="0" borderId="0" xfId="0" applyFont="1" applyFill="1"/>
    <xf numFmtId="3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2" fontId="17" fillId="0" borderId="4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/>
    <xf numFmtId="49" fontId="15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 wrapText="1"/>
    </xf>
    <xf numFmtId="2" fontId="39" fillId="0" borderId="0" xfId="0" applyNumberFormat="1" applyFont="1" applyFill="1" applyAlignment="1">
      <alignment vertical="center"/>
    </xf>
    <xf numFmtId="2" fontId="17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3" fillId="0" borderId="0" xfId="0" applyFont="1" applyFill="1" applyAlignment="1">
      <alignment horizontal="center" vertical="center" wrapText="1"/>
    </xf>
    <xf numFmtId="0" fontId="41" fillId="0" borderId="0" xfId="0" applyFont="1" applyAlignment="1"/>
    <xf numFmtId="0" fontId="13" fillId="0" borderId="0" xfId="0" applyFont="1" applyFill="1" applyAlignment="1">
      <alignment horizontal="center" vertical="top" wrapText="1"/>
    </xf>
    <xf numFmtId="0" fontId="9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9" fillId="0" borderId="0" xfId="0" applyFont="1" applyFill="1" applyAlignment="1">
      <alignment horizontal="center"/>
    </xf>
    <xf numFmtId="0" fontId="18" fillId="0" borderId="0" xfId="0" applyFont="1" applyFill="1" applyAlignment="1"/>
    <xf numFmtId="0" fontId="4" fillId="0" borderId="2" xfId="0" applyFont="1" applyFill="1" applyBorder="1" applyAlignment="1">
      <alignment horizontal="center" vertical="justify" wrapText="1"/>
    </xf>
    <xf numFmtId="0" fontId="4" fillId="0" borderId="3" xfId="0" applyFont="1" applyFill="1" applyBorder="1" applyAlignment="1">
      <alignment horizontal="center" vertical="justify" wrapText="1"/>
    </xf>
    <xf numFmtId="0" fontId="4" fillId="0" borderId="4" xfId="0" applyFont="1" applyFill="1" applyBorder="1" applyAlignment="1">
      <alignment horizontal="center" vertical="justify" wrapText="1"/>
    </xf>
    <xf numFmtId="0" fontId="4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5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/>
    <xf numFmtId="0" fontId="16" fillId="0" borderId="6" xfId="0" applyFont="1" applyFill="1" applyBorder="1"/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2" fillId="0" borderId="0" xfId="0" applyFont="1" applyFill="1" applyAlignment="1">
      <alignment horizontal="right" wrapText="1"/>
    </xf>
    <xf numFmtId="0" fontId="32" fillId="0" borderId="0" xfId="0" applyFont="1" applyFill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5" fillId="0" borderId="0" xfId="0" applyFont="1"/>
    <xf numFmtId="0" fontId="32" fillId="0" borderId="0" xfId="0" applyFont="1" applyFill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32" fillId="0" borderId="5" xfId="0" applyNumberFormat="1" applyFont="1" applyFill="1" applyBorder="1" applyAlignment="1">
      <alignment horizontal="center" vertical="center"/>
    </xf>
    <xf numFmtId="49" fontId="42" fillId="0" borderId="5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49" fontId="42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49" fontId="32" fillId="0" borderId="6" xfId="0" applyNumberFormat="1" applyFont="1" applyFill="1" applyBorder="1" applyAlignment="1">
      <alignment horizontal="center" vertical="center"/>
    </xf>
    <xf numFmtId="49" fontId="42" fillId="0" borderId="6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vertical="center" wrapText="1"/>
    </xf>
    <xf numFmtId="164" fontId="42" fillId="0" borderId="1" xfId="0" applyNumberFormat="1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left" vertical="center" wrapText="1"/>
    </xf>
    <xf numFmtId="49" fontId="42" fillId="0" borderId="7" xfId="0" applyNumberFormat="1" applyFont="1" applyFill="1" applyBorder="1" applyAlignment="1">
      <alignment horizontal="center" vertical="center"/>
    </xf>
    <xf numFmtId="49" fontId="32" fillId="0" borderId="7" xfId="0" applyNumberFormat="1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left" vertical="center" wrapText="1"/>
    </xf>
    <xf numFmtId="0" fontId="42" fillId="0" borderId="6" xfId="0" applyFont="1" applyFill="1" applyBorder="1" applyAlignment="1">
      <alignment horizontal="left" vertical="center" wrapText="1"/>
    </xf>
    <xf numFmtId="49" fontId="42" fillId="0" borderId="1" xfId="0" applyNumberFormat="1" applyFont="1" applyFill="1" applyBorder="1" applyAlignment="1">
      <alignment horizontal="center" vertical="center" wrapText="1"/>
    </xf>
    <xf numFmtId="3" fontId="42" fillId="0" borderId="1" xfId="0" applyNumberFormat="1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left" wrapText="1"/>
    </xf>
    <xf numFmtId="0" fontId="45" fillId="0" borderId="0" xfId="0" applyFont="1" applyAlignment="1">
      <alignment horizontal="left" wrapText="1"/>
    </xf>
    <xf numFmtId="49" fontId="42" fillId="0" borderId="5" xfId="0" applyNumberFormat="1" applyFont="1" applyFill="1" applyBorder="1" applyAlignment="1">
      <alignment horizontal="center" vertical="center"/>
    </xf>
    <xf numFmtId="49" fontId="32" fillId="0" borderId="5" xfId="0" applyNumberFormat="1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3" fontId="42" fillId="2" borderId="1" xfId="0" applyNumberFormat="1" applyFont="1" applyFill="1" applyBorder="1" applyAlignment="1">
      <alignment horizontal="center" vertical="center" wrapText="1"/>
    </xf>
    <xf numFmtId="164" fontId="42" fillId="2" borderId="1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wrapText="1"/>
    </xf>
    <xf numFmtId="0" fontId="45" fillId="0" borderId="0" xfId="0" applyFont="1" applyAlignment="1">
      <alignment horizontal="left" wrapText="1"/>
    </xf>
    <xf numFmtId="0" fontId="42" fillId="0" borderId="5" xfId="0" applyFont="1" applyFill="1" applyBorder="1" applyAlignment="1">
      <alignment vertical="center" wrapText="1"/>
    </xf>
    <xf numFmtId="0" fontId="42" fillId="0" borderId="6" xfId="0" applyFont="1" applyFill="1" applyBorder="1" applyAlignment="1">
      <alignment vertical="center" wrapText="1"/>
    </xf>
    <xf numFmtId="0" fontId="48" fillId="0" borderId="1" xfId="0" applyFont="1" applyBorder="1" applyAlignment="1">
      <alignment vertical="center" wrapText="1"/>
    </xf>
    <xf numFmtId="0" fontId="42" fillId="2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164" fontId="48" fillId="2" borderId="1" xfId="0" applyNumberFormat="1" applyFont="1" applyFill="1" applyBorder="1" applyAlignment="1">
      <alignment horizontal="center" vertical="center"/>
    </xf>
    <xf numFmtId="0" fontId="45" fillId="0" borderId="6" xfId="0" applyFont="1" applyBorder="1" applyAlignment="1">
      <alignment vertic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/>
    <xf numFmtId="0" fontId="1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22"/>
  <sheetViews>
    <sheetView tabSelected="1" topLeftCell="A19" zoomScale="84" zoomScaleNormal="84" workbookViewId="0">
      <selection activeCell="J10" sqref="J10"/>
    </sheetView>
  </sheetViews>
  <sheetFormatPr defaultRowHeight="15"/>
  <cols>
    <col min="1" max="1" width="4.5703125" style="159" customWidth="1"/>
    <col min="2" max="2" width="3.28515625" style="159" customWidth="1"/>
    <col min="3" max="3" width="4.7109375" style="159" customWidth="1"/>
    <col min="4" max="5" width="3.28515625" style="159" customWidth="1"/>
    <col min="6" max="6" width="30.42578125" style="159" customWidth="1"/>
    <col min="7" max="7" width="30.85546875" style="159" customWidth="1"/>
    <col min="8" max="8" width="10.5703125" style="159" customWidth="1"/>
    <col min="9" max="9" width="7.85546875" style="159" customWidth="1"/>
    <col min="10" max="10" width="8.5703125" style="159" customWidth="1"/>
    <col min="11" max="11" width="18.140625" style="159" customWidth="1"/>
    <col min="12" max="12" width="9.7109375" style="159" customWidth="1"/>
    <col min="13" max="13" width="16.42578125" style="159" customWidth="1"/>
    <col min="14" max="14" width="18.42578125" style="159" customWidth="1"/>
    <col min="15" max="15" width="18.28515625" style="159" customWidth="1"/>
    <col min="16" max="16" width="14.28515625" style="160" customWidth="1"/>
    <col min="17" max="17" width="13.140625" style="160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9" s="165" customFormat="1" ht="33" customHeight="1">
      <c r="A1" s="161"/>
      <c r="B1" s="161"/>
      <c r="C1" s="161"/>
      <c r="D1" s="161"/>
      <c r="E1" s="161"/>
      <c r="F1" s="161"/>
      <c r="G1" s="162"/>
      <c r="H1" s="162"/>
      <c r="I1" s="162"/>
      <c r="J1" s="162"/>
      <c r="K1" s="162"/>
      <c r="L1" s="162"/>
      <c r="M1" s="163"/>
      <c r="N1" s="162"/>
      <c r="O1" s="162"/>
      <c r="P1" s="162"/>
      <c r="Q1" s="164" t="s">
        <v>26</v>
      </c>
    </row>
    <row r="2" spans="1:19" s="165" customFormat="1" ht="40.5" customHeight="1">
      <c r="A2" s="213" t="s">
        <v>164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9" s="165" customFormat="1" ht="39" customHeight="1">
      <c r="A3" s="214" t="s">
        <v>100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19" s="165" customFormat="1" ht="15.75">
      <c r="A4" s="166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8"/>
      <c r="Q4" s="168"/>
    </row>
    <row r="5" spans="1:19" s="165" customFormat="1" ht="18.75">
      <c r="A5" s="166"/>
      <c r="B5" s="167"/>
      <c r="C5" s="167"/>
      <c r="D5" s="167"/>
      <c r="E5" s="167"/>
      <c r="F5" s="216" t="s">
        <v>125</v>
      </c>
      <c r="G5" s="216"/>
      <c r="H5" s="216"/>
      <c r="I5" s="216"/>
      <c r="J5" s="216"/>
      <c r="K5" s="216"/>
      <c r="L5" s="216"/>
      <c r="M5" s="216"/>
      <c r="N5" s="216"/>
      <c r="O5" s="216"/>
      <c r="P5" s="168"/>
      <c r="Q5" s="168"/>
    </row>
    <row r="6" spans="1:19" s="165" customFormat="1" ht="15.75">
      <c r="A6" s="163"/>
      <c r="B6" s="163"/>
      <c r="C6" s="163"/>
      <c r="D6" s="162"/>
      <c r="E6" s="162"/>
      <c r="F6" s="162"/>
      <c r="G6" s="169"/>
      <c r="H6" s="162"/>
      <c r="I6" s="162"/>
      <c r="J6" s="162"/>
      <c r="K6" s="162"/>
      <c r="L6" s="162"/>
      <c r="M6" s="162"/>
      <c r="N6" s="162"/>
      <c r="O6" s="162"/>
      <c r="P6" s="162"/>
      <c r="Q6" s="162"/>
    </row>
    <row r="7" spans="1:19" s="165" customFormat="1" ht="55.5" customHeight="1">
      <c r="A7" s="170" t="s">
        <v>0</v>
      </c>
      <c r="B7" s="171"/>
      <c r="C7" s="171"/>
      <c r="D7" s="171"/>
      <c r="E7" s="172"/>
      <c r="F7" s="173" t="s">
        <v>1</v>
      </c>
      <c r="G7" s="173" t="s">
        <v>2</v>
      </c>
      <c r="H7" s="173" t="s">
        <v>3</v>
      </c>
      <c r="I7" s="173"/>
      <c r="J7" s="173"/>
      <c r="K7" s="173"/>
      <c r="L7" s="173"/>
      <c r="M7" s="170" t="s">
        <v>4</v>
      </c>
      <c r="N7" s="171"/>
      <c r="O7" s="171"/>
      <c r="P7" s="173" t="s">
        <v>25</v>
      </c>
      <c r="Q7" s="173"/>
    </row>
    <row r="8" spans="1:19" s="165" customFormat="1" ht="87" customHeight="1">
      <c r="A8" s="174" t="s">
        <v>5</v>
      </c>
      <c r="B8" s="174" t="s">
        <v>6</v>
      </c>
      <c r="C8" s="174" t="s">
        <v>7</v>
      </c>
      <c r="D8" s="174" t="s">
        <v>8</v>
      </c>
      <c r="E8" s="174" t="s">
        <v>23</v>
      </c>
      <c r="F8" s="175" t="s">
        <v>9</v>
      </c>
      <c r="G8" s="173"/>
      <c r="H8" s="174" t="s">
        <v>10</v>
      </c>
      <c r="I8" s="174" t="s">
        <v>11</v>
      </c>
      <c r="J8" s="174" t="s">
        <v>12</v>
      </c>
      <c r="K8" s="174" t="s">
        <v>13</v>
      </c>
      <c r="L8" s="174" t="s">
        <v>14</v>
      </c>
      <c r="M8" s="174" t="s">
        <v>80</v>
      </c>
      <c r="N8" s="174" t="s">
        <v>81</v>
      </c>
      <c r="O8" s="174" t="s">
        <v>24</v>
      </c>
      <c r="P8" s="174" t="s">
        <v>83</v>
      </c>
      <c r="Q8" s="174" t="s">
        <v>84</v>
      </c>
    </row>
    <row r="9" spans="1:19" s="165" customFormat="1" ht="15" customHeight="1">
      <c r="A9" s="176" t="s">
        <v>47</v>
      </c>
      <c r="B9" s="176"/>
      <c r="C9" s="177"/>
      <c r="D9" s="177"/>
      <c r="E9" s="177"/>
      <c r="F9" s="178" t="s">
        <v>101</v>
      </c>
      <c r="G9" s="179" t="s">
        <v>15</v>
      </c>
      <c r="H9" s="180"/>
      <c r="I9" s="180"/>
      <c r="J9" s="180"/>
      <c r="K9" s="181"/>
      <c r="L9" s="181"/>
      <c r="M9" s="182">
        <f>M10</f>
        <v>73685.600000000006</v>
      </c>
      <c r="N9" s="182">
        <f t="shared" ref="N9:Q9" si="0">N10</f>
        <v>75363.786999999997</v>
      </c>
      <c r="O9" s="182">
        <f t="shared" si="0"/>
        <v>42713.689139999995</v>
      </c>
      <c r="P9" s="182">
        <f>P10</f>
        <v>57.967485017425382</v>
      </c>
      <c r="Q9" s="182">
        <f t="shared" si="0"/>
        <v>56.676675682446799</v>
      </c>
    </row>
    <row r="10" spans="1:19" s="165" customFormat="1" ht="88.5" customHeight="1">
      <c r="A10" s="183"/>
      <c r="B10" s="183"/>
      <c r="C10" s="184"/>
      <c r="D10" s="184"/>
      <c r="E10" s="184"/>
      <c r="F10" s="185"/>
      <c r="G10" s="186" t="s">
        <v>88</v>
      </c>
      <c r="H10" s="180" t="s">
        <v>16</v>
      </c>
      <c r="I10" s="180"/>
      <c r="J10" s="180"/>
      <c r="K10" s="181"/>
      <c r="L10" s="181"/>
      <c r="M10" s="187">
        <f>SUM(M11:M22)</f>
        <v>73685.600000000006</v>
      </c>
      <c r="N10" s="187">
        <f t="shared" ref="N10:O10" si="1">SUM(N11:N22)</f>
        <v>75363.786999999997</v>
      </c>
      <c r="O10" s="187">
        <f t="shared" si="1"/>
        <v>42713.689139999995</v>
      </c>
      <c r="P10" s="187">
        <f>O10/M10*100</f>
        <v>57.967485017425382</v>
      </c>
      <c r="Q10" s="187">
        <f>O10/N10*100</f>
        <v>56.676675682446799</v>
      </c>
    </row>
    <row r="11" spans="1:19" s="165" customFormat="1" ht="27.75" customHeight="1">
      <c r="A11" s="177" t="s">
        <v>47</v>
      </c>
      <c r="B11" s="176"/>
      <c r="C11" s="177" t="s">
        <v>87</v>
      </c>
      <c r="D11" s="177" t="s">
        <v>17</v>
      </c>
      <c r="E11" s="177"/>
      <c r="F11" s="188" t="s">
        <v>115</v>
      </c>
      <c r="G11" s="188" t="s">
        <v>88</v>
      </c>
      <c r="H11" s="180" t="s">
        <v>16</v>
      </c>
      <c r="I11" s="180" t="s">
        <v>103</v>
      </c>
      <c r="J11" s="180" t="s">
        <v>87</v>
      </c>
      <c r="K11" s="180" t="s">
        <v>165</v>
      </c>
      <c r="L11" s="181">
        <v>622</v>
      </c>
      <c r="M11" s="187">
        <v>0</v>
      </c>
      <c r="N11" s="187">
        <v>1134.789</v>
      </c>
      <c r="O11" s="187">
        <v>0</v>
      </c>
      <c r="P11" s="187">
        <v>0</v>
      </c>
      <c r="Q11" s="187">
        <f>O11/N11*100</f>
        <v>0</v>
      </c>
    </row>
    <row r="12" spans="1:19" s="165" customFormat="1" ht="27.75" customHeight="1">
      <c r="A12" s="189"/>
      <c r="B12" s="190"/>
      <c r="C12" s="189"/>
      <c r="D12" s="189"/>
      <c r="E12" s="189"/>
      <c r="F12" s="191"/>
      <c r="G12" s="191"/>
      <c r="H12" s="180" t="s">
        <v>16</v>
      </c>
      <c r="I12" s="180" t="s">
        <v>103</v>
      </c>
      <c r="J12" s="180" t="s">
        <v>87</v>
      </c>
      <c r="K12" s="180" t="s">
        <v>166</v>
      </c>
      <c r="L12" s="181">
        <v>622</v>
      </c>
      <c r="M12" s="187">
        <v>0</v>
      </c>
      <c r="N12" s="187">
        <v>340.43799999999999</v>
      </c>
      <c r="O12" s="187">
        <v>0</v>
      </c>
      <c r="P12" s="187">
        <v>0</v>
      </c>
      <c r="Q12" s="187">
        <f>O12/N12*100</f>
        <v>0</v>
      </c>
    </row>
    <row r="13" spans="1:19" s="165" customFormat="1" ht="22.5" customHeight="1">
      <c r="A13" s="189"/>
      <c r="B13" s="190"/>
      <c r="C13" s="189"/>
      <c r="D13" s="189"/>
      <c r="E13" s="189"/>
      <c r="F13" s="191"/>
      <c r="G13" s="191"/>
      <c r="H13" s="180" t="s">
        <v>16</v>
      </c>
      <c r="I13" s="180" t="s">
        <v>103</v>
      </c>
      <c r="J13" s="180" t="s">
        <v>87</v>
      </c>
      <c r="K13" s="180" t="s">
        <v>168</v>
      </c>
      <c r="L13" s="181">
        <v>622</v>
      </c>
      <c r="M13" s="187">
        <v>0</v>
      </c>
      <c r="N13" s="187">
        <v>180</v>
      </c>
      <c r="O13" s="187">
        <v>0</v>
      </c>
      <c r="P13" s="187">
        <v>0</v>
      </c>
      <c r="Q13" s="187">
        <f>O13/N13*100</f>
        <v>0</v>
      </c>
    </row>
    <row r="14" spans="1:19" s="165" customFormat="1" ht="17.25" customHeight="1">
      <c r="A14" s="184"/>
      <c r="B14" s="183"/>
      <c r="C14" s="184"/>
      <c r="D14" s="184"/>
      <c r="E14" s="184"/>
      <c r="F14" s="192"/>
      <c r="G14" s="192"/>
      <c r="H14" s="181">
        <v>938</v>
      </c>
      <c r="I14" s="180" t="s">
        <v>103</v>
      </c>
      <c r="J14" s="180" t="s">
        <v>87</v>
      </c>
      <c r="K14" s="193" t="s">
        <v>167</v>
      </c>
      <c r="L14" s="194">
        <v>620</v>
      </c>
      <c r="M14" s="187">
        <v>300</v>
      </c>
      <c r="N14" s="187">
        <v>300</v>
      </c>
      <c r="O14" s="187">
        <v>300</v>
      </c>
      <c r="P14" s="187">
        <f>O14/M14*100</f>
        <v>100</v>
      </c>
      <c r="Q14" s="187">
        <f t="shared" ref="Q14:Q22" si="2">O14/N14*100</f>
        <v>100</v>
      </c>
      <c r="R14" s="195"/>
      <c r="S14" s="196"/>
    </row>
    <row r="15" spans="1:19" s="165" customFormat="1" ht="96" customHeight="1">
      <c r="A15" s="197" t="s">
        <v>47</v>
      </c>
      <c r="B15" s="197"/>
      <c r="C15" s="197" t="s">
        <v>47</v>
      </c>
      <c r="D15" s="197" t="s">
        <v>18</v>
      </c>
      <c r="E15" s="198"/>
      <c r="F15" s="199" t="s">
        <v>102</v>
      </c>
      <c r="G15" s="200" t="s">
        <v>88</v>
      </c>
      <c r="H15" s="181">
        <v>938</v>
      </c>
      <c r="I15" s="180" t="s">
        <v>103</v>
      </c>
      <c r="J15" s="180" t="s">
        <v>87</v>
      </c>
      <c r="K15" s="201" t="s">
        <v>109</v>
      </c>
      <c r="L15" s="202" t="s">
        <v>198</v>
      </c>
      <c r="M15" s="203">
        <v>100</v>
      </c>
      <c r="N15" s="203">
        <v>100</v>
      </c>
      <c r="O15" s="203">
        <v>12.3</v>
      </c>
      <c r="P15" s="203">
        <f>O15/M15*100</f>
        <v>12.3</v>
      </c>
      <c r="Q15" s="203">
        <f>O15/N15*100</f>
        <v>12.3</v>
      </c>
      <c r="R15" s="204"/>
      <c r="S15" s="205"/>
    </row>
    <row r="16" spans="1:19" s="165" customFormat="1" ht="34.5" customHeight="1">
      <c r="A16" s="177" t="s">
        <v>47</v>
      </c>
      <c r="B16" s="177"/>
      <c r="C16" s="177" t="s">
        <v>47</v>
      </c>
      <c r="D16" s="177" t="s">
        <v>116</v>
      </c>
      <c r="E16" s="176"/>
      <c r="F16" s="206" t="s">
        <v>104</v>
      </c>
      <c r="G16" s="188" t="s">
        <v>88</v>
      </c>
      <c r="H16" s="181">
        <v>938</v>
      </c>
      <c r="I16" s="180" t="s">
        <v>103</v>
      </c>
      <c r="J16" s="180" t="s">
        <v>87</v>
      </c>
      <c r="K16" s="201" t="s">
        <v>110</v>
      </c>
      <c r="L16" s="202">
        <v>620</v>
      </c>
      <c r="M16" s="203">
        <v>50</v>
      </c>
      <c r="N16" s="203">
        <f>50+114</f>
        <v>164</v>
      </c>
      <c r="O16" s="203">
        <v>11.428000000000001</v>
      </c>
      <c r="P16" s="203">
        <f t="shared" ref="P16:P22" si="3">O16/M16*100</f>
        <v>22.856000000000002</v>
      </c>
      <c r="Q16" s="203">
        <f t="shared" si="2"/>
        <v>6.9682926829268297</v>
      </c>
      <c r="R16" s="204"/>
      <c r="S16" s="205"/>
    </row>
    <row r="17" spans="1:19" s="165" customFormat="1" ht="36" customHeight="1">
      <c r="A17" s="184"/>
      <c r="B17" s="184"/>
      <c r="C17" s="184"/>
      <c r="D17" s="184"/>
      <c r="E17" s="183"/>
      <c r="F17" s="207"/>
      <c r="G17" s="192"/>
      <c r="H17" s="181">
        <v>938</v>
      </c>
      <c r="I17" s="180" t="s">
        <v>103</v>
      </c>
      <c r="J17" s="180" t="s">
        <v>87</v>
      </c>
      <c r="K17" s="201" t="s">
        <v>169</v>
      </c>
      <c r="L17" s="202">
        <v>620</v>
      </c>
      <c r="M17" s="203">
        <v>0</v>
      </c>
      <c r="N17" s="203">
        <v>114</v>
      </c>
      <c r="O17" s="203">
        <v>0</v>
      </c>
      <c r="P17" s="203">
        <v>0</v>
      </c>
      <c r="Q17" s="203">
        <f t="shared" ref="Q17" si="4">O17/N17*100</f>
        <v>0</v>
      </c>
      <c r="R17" s="204"/>
      <c r="S17" s="205"/>
    </row>
    <row r="18" spans="1:19" s="165" customFormat="1" ht="74.25" customHeight="1">
      <c r="A18" s="197" t="s">
        <v>47</v>
      </c>
      <c r="B18" s="197"/>
      <c r="C18" s="197" t="s">
        <v>89</v>
      </c>
      <c r="D18" s="197" t="s">
        <v>17</v>
      </c>
      <c r="E18" s="198"/>
      <c r="F18" s="208" t="s">
        <v>105</v>
      </c>
      <c r="G18" s="200" t="s">
        <v>88</v>
      </c>
      <c r="H18" s="181">
        <v>938</v>
      </c>
      <c r="I18" s="180" t="s">
        <v>103</v>
      </c>
      <c r="J18" s="180" t="s">
        <v>87</v>
      </c>
      <c r="K18" s="193" t="s">
        <v>111</v>
      </c>
      <c r="L18" s="209">
        <v>620</v>
      </c>
      <c r="M18" s="203">
        <v>4883.8999999999996</v>
      </c>
      <c r="N18" s="203">
        <v>4883.8999999999996</v>
      </c>
      <c r="O18" s="203">
        <v>3229.9891400000001</v>
      </c>
      <c r="P18" s="203">
        <f t="shared" si="3"/>
        <v>66.135447900243662</v>
      </c>
      <c r="Q18" s="203">
        <f t="shared" si="2"/>
        <v>66.135447900243662</v>
      </c>
      <c r="R18" s="195"/>
      <c r="S18" s="196"/>
    </row>
    <row r="19" spans="1:19" s="165" customFormat="1" ht="63" customHeight="1">
      <c r="A19" s="197" t="s">
        <v>47</v>
      </c>
      <c r="B19" s="197"/>
      <c r="C19" s="197" t="s">
        <v>89</v>
      </c>
      <c r="D19" s="197" t="s">
        <v>18</v>
      </c>
      <c r="E19" s="198"/>
      <c r="F19" s="199" t="s">
        <v>106</v>
      </c>
      <c r="G19" s="200" t="s">
        <v>88</v>
      </c>
      <c r="H19" s="181">
        <v>938</v>
      </c>
      <c r="I19" s="180" t="s">
        <v>103</v>
      </c>
      <c r="J19" s="180" t="s">
        <v>87</v>
      </c>
      <c r="K19" s="193" t="s">
        <v>112</v>
      </c>
      <c r="L19" s="209">
        <v>620</v>
      </c>
      <c r="M19" s="203">
        <v>1693.1</v>
      </c>
      <c r="N19" s="203">
        <v>1693.1</v>
      </c>
      <c r="O19" s="203">
        <v>903.07899999999995</v>
      </c>
      <c r="P19" s="203">
        <f t="shared" si="3"/>
        <v>53.338786840706398</v>
      </c>
      <c r="Q19" s="203">
        <f t="shared" si="2"/>
        <v>53.338786840706398</v>
      </c>
      <c r="R19" s="204"/>
      <c r="S19" s="205"/>
    </row>
    <row r="20" spans="1:19" s="165" customFormat="1" ht="63" customHeight="1">
      <c r="A20" s="197" t="s">
        <v>47</v>
      </c>
      <c r="B20" s="197"/>
      <c r="C20" s="197" t="s">
        <v>89</v>
      </c>
      <c r="D20" s="180" t="s">
        <v>117</v>
      </c>
      <c r="E20" s="210"/>
      <c r="F20" s="186" t="s">
        <v>107</v>
      </c>
      <c r="G20" s="200" t="s">
        <v>88</v>
      </c>
      <c r="H20" s="181">
        <v>938</v>
      </c>
      <c r="I20" s="180" t="s">
        <v>103</v>
      </c>
      <c r="J20" s="180" t="s">
        <v>87</v>
      </c>
      <c r="K20" s="193" t="s">
        <v>113</v>
      </c>
      <c r="L20" s="209">
        <v>620</v>
      </c>
      <c r="M20" s="203">
        <v>59749.1</v>
      </c>
      <c r="N20" s="203">
        <v>62841.56</v>
      </c>
      <c r="O20" s="203">
        <v>36974.476999999999</v>
      </c>
      <c r="P20" s="203">
        <f t="shared" si="3"/>
        <v>61.882902001871152</v>
      </c>
      <c r="Q20" s="203">
        <f t="shared" si="2"/>
        <v>58.837617971291614</v>
      </c>
    </row>
    <row r="21" spans="1:19" s="165" customFormat="1" ht="21.75" customHeight="1">
      <c r="A21" s="177" t="s">
        <v>47</v>
      </c>
      <c r="B21" s="177"/>
      <c r="C21" s="177" t="s">
        <v>89</v>
      </c>
      <c r="D21" s="177" t="s">
        <v>116</v>
      </c>
      <c r="E21" s="176"/>
      <c r="F21" s="188" t="s">
        <v>108</v>
      </c>
      <c r="G21" s="188" t="s">
        <v>88</v>
      </c>
      <c r="H21" s="181">
        <v>938</v>
      </c>
      <c r="I21" s="180" t="s">
        <v>103</v>
      </c>
      <c r="J21" s="180" t="s">
        <v>87</v>
      </c>
      <c r="K21" s="180" t="s">
        <v>170</v>
      </c>
      <c r="L21" s="209">
        <v>620</v>
      </c>
      <c r="M21" s="203">
        <v>3297.5</v>
      </c>
      <c r="N21" s="211">
        <v>0</v>
      </c>
      <c r="O21" s="211">
        <v>0</v>
      </c>
      <c r="P21" s="203">
        <f t="shared" ref="P21" si="5">O21/M21*100</f>
        <v>0</v>
      </c>
      <c r="Q21" s="203">
        <v>0</v>
      </c>
    </row>
    <row r="22" spans="1:19" s="165" customFormat="1" ht="42" customHeight="1">
      <c r="A22" s="184"/>
      <c r="B22" s="184"/>
      <c r="C22" s="184"/>
      <c r="D22" s="184"/>
      <c r="E22" s="183"/>
      <c r="F22" s="212"/>
      <c r="G22" s="192"/>
      <c r="H22" s="181">
        <v>938</v>
      </c>
      <c r="I22" s="180" t="s">
        <v>103</v>
      </c>
      <c r="J22" s="180" t="s">
        <v>87</v>
      </c>
      <c r="K22" s="180" t="s">
        <v>114</v>
      </c>
      <c r="L22" s="209">
        <v>620</v>
      </c>
      <c r="M22" s="203">
        <v>3612</v>
      </c>
      <c r="N22" s="211">
        <v>3612</v>
      </c>
      <c r="O22" s="211">
        <v>1282.4159999999999</v>
      </c>
      <c r="P22" s="203">
        <f t="shared" si="3"/>
        <v>35.504318936877077</v>
      </c>
      <c r="Q22" s="203">
        <f t="shared" si="2"/>
        <v>35.504318936877077</v>
      </c>
    </row>
  </sheetData>
  <mergeCells count="39">
    <mergeCell ref="D16:D17"/>
    <mergeCell ref="E16:E17"/>
    <mergeCell ref="F16:F17"/>
    <mergeCell ref="G16:G17"/>
    <mergeCell ref="A21:A22"/>
    <mergeCell ref="B21:B22"/>
    <mergeCell ref="C21:C22"/>
    <mergeCell ref="D21:D22"/>
    <mergeCell ref="E21:E22"/>
    <mergeCell ref="F21:F22"/>
    <mergeCell ref="G21:G22"/>
    <mergeCell ref="R18:S18"/>
    <mergeCell ref="A7:E7"/>
    <mergeCell ref="E9:E10"/>
    <mergeCell ref="M7:O7"/>
    <mergeCell ref="P7:Q7"/>
    <mergeCell ref="R14:S14"/>
    <mergeCell ref="A11:A14"/>
    <mergeCell ref="B11:B14"/>
    <mergeCell ref="C11:C14"/>
    <mergeCell ref="D11:D14"/>
    <mergeCell ref="E11:E14"/>
    <mergeCell ref="F11:F14"/>
    <mergeCell ref="G11:G14"/>
    <mergeCell ref="A16:A17"/>
    <mergeCell ref="B16:B17"/>
    <mergeCell ref="C16:C17"/>
    <mergeCell ref="A1:F1"/>
    <mergeCell ref="A9:A10"/>
    <mergeCell ref="B9:B10"/>
    <mergeCell ref="C9:C10"/>
    <mergeCell ref="D9:D10"/>
    <mergeCell ref="F9:F10"/>
    <mergeCell ref="A3:Q3"/>
    <mergeCell ref="F7:F8"/>
    <mergeCell ref="G7:G8"/>
    <mergeCell ref="H7:L7"/>
    <mergeCell ref="F5:O5"/>
    <mergeCell ref="A2:Q2"/>
  </mergeCell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0"/>
  <sheetViews>
    <sheetView topLeftCell="A7" workbookViewId="0">
      <selection activeCell="F21" sqref="F21"/>
    </sheetView>
  </sheetViews>
  <sheetFormatPr defaultRowHeight="15"/>
  <cols>
    <col min="1" max="1" width="8.140625" customWidth="1"/>
    <col min="2" max="2" width="8.85546875" customWidth="1"/>
    <col min="3" max="3" width="20.140625" customWidth="1"/>
    <col min="4" max="4" width="38.7109375" customWidth="1"/>
    <col min="5" max="5" width="17.85546875" customWidth="1"/>
    <col min="6" max="6" width="16.5703125" customWidth="1"/>
    <col min="7" max="7" width="14.8554687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1:7" ht="18.75">
      <c r="A1" s="108"/>
      <c r="B1" s="108"/>
      <c r="C1" s="108"/>
      <c r="D1" s="108"/>
      <c r="E1" s="5"/>
      <c r="F1" s="5"/>
      <c r="G1" s="5" t="s">
        <v>27</v>
      </c>
    </row>
    <row r="2" spans="1:7" ht="39.75" customHeight="1">
      <c r="A2" s="112" t="s">
        <v>171</v>
      </c>
      <c r="B2" s="112"/>
      <c r="C2" s="112"/>
      <c r="D2" s="112"/>
      <c r="E2" s="112"/>
      <c r="F2" s="112"/>
      <c r="G2" s="112"/>
    </row>
    <row r="3" spans="1:7" ht="39.75" customHeight="1">
      <c r="A3" s="26"/>
      <c r="B3" s="116" t="s">
        <v>118</v>
      </c>
      <c r="C3" s="116"/>
      <c r="D3" s="116"/>
      <c r="E3" s="116"/>
      <c r="F3" s="116"/>
      <c r="G3" s="116"/>
    </row>
    <row r="4" spans="1:7" ht="16.5" customHeight="1">
      <c r="A4" s="26"/>
      <c r="B4" s="26"/>
      <c r="C4" s="26"/>
      <c r="D4" s="26"/>
      <c r="E4" s="26"/>
      <c r="F4" s="26"/>
      <c r="G4" s="26"/>
    </row>
    <row r="5" spans="1:7" ht="18.75" customHeight="1">
      <c r="A5" s="26"/>
      <c r="B5" s="117" t="s">
        <v>154</v>
      </c>
      <c r="C5" s="117"/>
      <c r="D5" s="117"/>
      <c r="E5" s="117"/>
      <c r="F5" s="117"/>
      <c r="G5" s="117"/>
    </row>
    <row r="6" spans="1:7">
      <c r="A6" s="3"/>
      <c r="B6" s="3"/>
      <c r="C6" s="3"/>
      <c r="D6" s="3"/>
      <c r="E6" s="3"/>
      <c r="F6" s="3"/>
      <c r="G6" s="3"/>
    </row>
    <row r="7" spans="1:7" ht="29.25" customHeight="1">
      <c r="A7" s="109" t="s">
        <v>0</v>
      </c>
      <c r="B7" s="113"/>
      <c r="C7" s="109" t="s">
        <v>19</v>
      </c>
      <c r="D7" s="109" t="s">
        <v>20</v>
      </c>
      <c r="E7" s="109" t="s">
        <v>21</v>
      </c>
      <c r="F7" s="109"/>
      <c r="G7" s="109" t="s">
        <v>29</v>
      </c>
    </row>
    <row r="8" spans="1:7" ht="31.5" customHeight="1">
      <c r="A8" s="109"/>
      <c r="B8" s="113"/>
      <c r="C8" s="113" t="s">
        <v>9</v>
      </c>
      <c r="D8" s="113"/>
      <c r="E8" s="114" t="s">
        <v>28</v>
      </c>
      <c r="F8" s="114" t="s">
        <v>82</v>
      </c>
      <c r="G8" s="109"/>
    </row>
    <row r="9" spans="1:7" ht="30.75" customHeight="1">
      <c r="A9" s="4" t="s">
        <v>5</v>
      </c>
      <c r="B9" s="4" t="s">
        <v>6</v>
      </c>
      <c r="C9" s="113"/>
      <c r="D9" s="113"/>
      <c r="E9" s="114"/>
      <c r="F9" s="115"/>
      <c r="G9" s="109"/>
    </row>
    <row r="10" spans="1:7">
      <c r="A10" s="110" t="s">
        <v>47</v>
      </c>
      <c r="B10" s="110"/>
      <c r="C10" s="111" t="s">
        <v>119</v>
      </c>
      <c r="D10" s="27" t="s">
        <v>90</v>
      </c>
      <c r="E10" s="6">
        <f>E11+E17</f>
        <v>75363.786999999997</v>
      </c>
      <c r="F10" s="6">
        <f>F11+F17</f>
        <v>42713.689139999995</v>
      </c>
      <c r="G10" s="6">
        <f>F10/E10*100</f>
        <v>56.676675682446799</v>
      </c>
    </row>
    <row r="11" spans="1:7">
      <c r="A11" s="110"/>
      <c r="B11" s="110"/>
      <c r="C11" s="111"/>
      <c r="D11" s="28" t="s">
        <v>91</v>
      </c>
      <c r="E11" s="7">
        <f>E13+E14</f>
        <v>75023.349000000002</v>
      </c>
      <c r="F11" s="7">
        <f>F13+F14</f>
        <v>42713.689139999995</v>
      </c>
      <c r="G11" s="6">
        <f t="shared" ref="G11" si="0">F11/E11*100</f>
        <v>56.933860870433804</v>
      </c>
    </row>
    <row r="12" spans="1:7">
      <c r="A12" s="110"/>
      <c r="B12" s="110"/>
      <c r="C12" s="111"/>
      <c r="D12" s="29" t="s">
        <v>22</v>
      </c>
      <c r="E12" s="7"/>
      <c r="F12" s="7"/>
      <c r="G12" s="6"/>
    </row>
    <row r="13" spans="1:7" ht="24.75">
      <c r="A13" s="110"/>
      <c r="B13" s="110"/>
      <c r="C13" s="111"/>
      <c r="D13" s="29" t="s">
        <v>92</v>
      </c>
      <c r="E13" s="7">
        <f>Форма1!N10-'Форма 2'!E14-E17</f>
        <v>73888.56</v>
      </c>
      <c r="F13" s="7">
        <f>Форма1!O10-'Форма 2'!F14-F17</f>
        <v>42713.689139999995</v>
      </c>
      <c r="G13" s="6">
        <f>F13/E13*100</f>
        <v>57.808257651793447</v>
      </c>
    </row>
    <row r="14" spans="1:7">
      <c r="A14" s="110"/>
      <c r="B14" s="110"/>
      <c r="C14" s="111"/>
      <c r="D14" s="29" t="s">
        <v>93</v>
      </c>
      <c r="E14" s="7">
        <f>Форма1!N11</f>
        <v>1134.789</v>
      </c>
      <c r="F14" s="7">
        <f>Форма1!O11</f>
        <v>0</v>
      </c>
      <c r="G14" s="6">
        <v>0</v>
      </c>
    </row>
    <row r="15" spans="1:7">
      <c r="A15" s="110"/>
      <c r="B15" s="110"/>
      <c r="C15" s="111"/>
      <c r="D15" s="29" t="s">
        <v>94</v>
      </c>
      <c r="E15" s="7">
        <v>0</v>
      </c>
      <c r="F15" s="7">
        <v>0</v>
      </c>
      <c r="G15" s="6">
        <v>0</v>
      </c>
    </row>
    <row r="16" spans="1:7" ht="36.75">
      <c r="A16" s="110"/>
      <c r="B16" s="110"/>
      <c r="C16" s="111"/>
      <c r="D16" s="28" t="s">
        <v>95</v>
      </c>
      <c r="E16" s="7">
        <v>0</v>
      </c>
      <c r="F16" s="7">
        <v>0</v>
      </c>
      <c r="G16" s="6">
        <v>0</v>
      </c>
    </row>
    <row r="17" spans="1:7">
      <c r="A17" s="110"/>
      <c r="B17" s="110"/>
      <c r="C17" s="111"/>
      <c r="D17" s="28" t="s">
        <v>96</v>
      </c>
      <c r="E17" s="52">
        <f>Форма1!N12</f>
        <v>340.43799999999999</v>
      </c>
      <c r="F17" s="52">
        <f>Форма1!O12</f>
        <v>0</v>
      </c>
      <c r="G17" s="54">
        <f>F17/E17*100</f>
        <v>0</v>
      </c>
    </row>
    <row r="20" spans="1:7">
      <c r="A20" s="16"/>
    </row>
  </sheetData>
  <mergeCells count="14">
    <mergeCell ref="A1:D1"/>
    <mergeCell ref="E7:F7"/>
    <mergeCell ref="G7:G9"/>
    <mergeCell ref="A10:A17"/>
    <mergeCell ref="B10:B17"/>
    <mergeCell ref="C10:C17"/>
    <mergeCell ref="A2:G2"/>
    <mergeCell ref="A7:B8"/>
    <mergeCell ref="C7:C9"/>
    <mergeCell ref="D7:D9"/>
    <mergeCell ref="E8:E9"/>
    <mergeCell ref="F8:F9"/>
    <mergeCell ref="B3:G3"/>
    <mergeCell ref="B5:G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24"/>
  <sheetViews>
    <sheetView topLeftCell="A22" workbookViewId="0">
      <selection activeCell="F16" sqref="F16:G16"/>
    </sheetView>
  </sheetViews>
  <sheetFormatPr defaultRowHeight="15"/>
  <cols>
    <col min="1" max="1" width="3.85546875" style="43" customWidth="1"/>
    <col min="2" max="2" width="3.7109375" style="43" customWidth="1"/>
    <col min="3" max="3" width="3.5703125" style="44" customWidth="1"/>
    <col min="4" max="4" width="3.28515625" style="43" customWidth="1"/>
    <col min="5" max="5" width="19.42578125" style="45" customWidth="1"/>
    <col min="6" max="6" width="16.140625" style="43" customWidth="1"/>
    <col min="7" max="7" width="10.28515625" style="43" customWidth="1"/>
    <col min="8" max="8" width="10.7109375" style="43" customWidth="1"/>
    <col min="9" max="9" width="25.140625" style="43" customWidth="1"/>
    <col min="10" max="10" width="19.7109375" style="43" customWidth="1"/>
    <col min="11" max="11" width="8.28515625" style="83" customWidth="1"/>
  </cols>
  <sheetData>
    <row r="3" spans="1:11">
      <c r="A3" s="119" t="s">
        <v>39</v>
      </c>
      <c r="B3" s="120"/>
      <c r="C3" s="120"/>
      <c r="D3" s="120"/>
      <c r="E3" s="120"/>
      <c r="F3" s="120"/>
      <c r="G3" s="120"/>
      <c r="H3" s="120"/>
      <c r="I3" s="120"/>
      <c r="J3" s="120"/>
      <c r="K3" s="78"/>
    </row>
    <row r="4" spans="1:11">
      <c r="A4" s="38"/>
      <c r="B4" s="38"/>
      <c r="C4" s="39"/>
      <c r="D4" s="40"/>
      <c r="E4" s="41"/>
      <c r="F4" s="10"/>
      <c r="G4" s="10"/>
      <c r="H4" s="10"/>
      <c r="I4" s="40"/>
      <c r="J4" s="42"/>
      <c r="K4" s="78"/>
    </row>
    <row r="5" spans="1:11" ht="39.75" customHeight="1">
      <c r="A5" s="121" t="s">
        <v>0</v>
      </c>
      <c r="B5" s="122"/>
      <c r="C5" s="122"/>
      <c r="D5" s="123"/>
      <c r="E5" s="124" t="s">
        <v>40</v>
      </c>
      <c r="F5" s="124" t="s">
        <v>41</v>
      </c>
      <c r="G5" s="124" t="s">
        <v>42</v>
      </c>
      <c r="H5" s="124" t="s">
        <v>43</v>
      </c>
      <c r="I5" s="124" t="s">
        <v>44</v>
      </c>
      <c r="J5" s="126" t="s">
        <v>45</v>
      </c>
      <c r="K5" s="118" t="s">
        <v>46</v>
      </c>
    </row>
    <row r="6" spans="1:11" ht="48.75" customHeight="1">
      <c r="A6" s="56" t="s">
        <v>5</v>
      </c>
      <c r="B6" s="56" t="s">
        <v>6</v>
      </c>
      <c r="C6" s="35" t="s">
        <v>7</v>
      </c>
      <c r="D6" s="56" t="s">
        <v>8</v>
      </c>
      <c r="E6" s="125"/>
      <c r="F6" s="125"/>
      <c r="G6" s="125"/>
      <c r="H6" s="125"/>
      <c r="I6" s="125"/>
      <c r="J6" s="127"/>
      <c r="K6" s="118"/>
    </row>
    <row r="7" spans="1:11" ht="48.75" customHeight="1">
      <c r="A7" s="35" t="s">
        <v>47</v>
      </c>
      <c r="B7" s="56"/>
      <c r="C7" s="35"/>
      <c r="D7" s="56"/>
      <c r="E7" s="56" t="s">
        <v>155</v>
      </c>
      <c r="F7" s="68"/>
      <c r="G7" s="68"/>
      <c r="H7" s="56" t="s">
        <v>189</v>
      </c>
      <c r="I7" s="57"/>
      <c r="J7" s="58"/>
      <c r="K7" s="79"/>
    </row>
    <row r="8" spans="1:11" s="37" customFormat="1" ht="78" customHeight="1">
      <c r="A8" s="35" t="s">
        <v>47</v>
      </c>
      <c r="B8" s="56">
        <v>1</v>
      </c>
      <c r="C8" s="35" t="s">
        <v>87</v>
      </c>
      <c r="D8" s="56"/>
      <c r="E8" s="59" t="s">
        <v>126</v>
      </c>
      <c r="F8" s="59" t="s">
        <v>88</v>
      </c>
      <c r="G8" s="69" t="s">
        <v>127</v>
      </c>
      <c r="H8" s="56" t="s">
        <v>189</v>
      </c>
      <c r="I8" s="59"/>
      <c r="J8" s="60"/>
      <c r="K8" s="80"/>
    </row>
    <row r="9" spans="1:11" ht="180.75" customHeight="1">
      <c r="A9" s="70" t="s">
        <v>47</v>
      </c>
      <c r="B9" s="70" t="s">
        <v>17</v>
      </c>
      <c r="C9" s="70" t="s">
        <v>87</v>
      </c>
      <c r="D9" s="56">
        <v>1</v>
      </c>
      <c r="E9" s="71" t="s">
        <v>115</v>
      </c>
      <c r="F9" s="59" t="s">
        <v>88</v>
      </c>
      <c r="G9" s="72" t="s">
        <v>127</v>
      </c>
      <c r="H9" s="56" t="s">
        <v>189</v>
      </c>
      <c r="I9" s="57" t="s">
        <v>197</v>
      </c>
      <c r="J9" s="58" t="s">
        <v>196</v>
      </c>
      <c r="K9" s="80"/>
    </row>
    <row r="10" spans="1:11" ht="217.5" customHeight="1">
      <c r="A10" s="70" t="s">
        <v>47</v>
      </c>
      <c r="B10" s="70" t="s">
        <v>17</v>
      </c>
      <c r="C10" s="70" t="s">
        <v>87</v>
      </c>
      <c r="D10" s="70" t="s">
        <v>18</v>
      </c>
      <c r="E10" s="59" t="s">
        <v>129</v>
      </c>
      <c r="F10" s="56" t="s">
        <v>128</v>
      </c>
      <c r="G10" s="73" t="s">
        <v>127</v>
      </c>
      <c r="H10" s="56" t="s">
        <v>189</v>
      </c>
      <c r="I10" s="59" t="s">
        <v>174</v>
      </c>
      <c r="J10" s="60" t="s">
        <v>190</v>
      </c>
      <c r="K10" s="66"/>
    </row>
    <row r="11" spans="1:11" ht="120">
      <c r="A11" s="70" t="s">
        <v>47</v>
      </c>
      <c r="B11" s="70" t="s">
        <v>17</v>
      </c>
      <c r="C11" s="70" t="s">
        <v>87</v>
      </c>
      <c r="D11" s="70" t="s">
        <v>117</v>
      </c>
      <c r="E11" s="74" t="s">
        <v>130</v>
      </c>
      <c r="F11" s="56" t="s">
        <v>88</v>
      </c>
      <c r="G11" s="73" t="s">
        <v>127</v>
      </c>
      <c r="H11" s="56" t="s">
        <v>189</v>
      </c>
      <c r="I11" s="61" t="s">
        <v>175</v>
      </c>
      <c r="J11" s="60" t="s">
        <v>195</v>
      </c>
      <c r="K11" s="81"/>
    </row>
    <row r="12" spans="1:11" ht="132.75" customHeight="1">
      <c r="A12" s="70" t="s">
        <v>47</v>
      </c>
      <c r="B12" s="70" t="s">
        <v>17</v>
      </c>
      <c r="C12" s="70" t="s">
        <v>87</v>
      </c>
      <c r="D12" s="70" t="s">
        <v>116</v>
      </c>
      <c r="E12" s="74" t="s">
        <v>131</v>
      </c>
      <c r="F12" s="56" t="s">
        <v>88</v>
      </c>
      <c r="G12" s="73" t="s">
        <v>127</v>
      </c>
      <c r="H12" s="56" t="s">
        <v>189</v>
      </c>
      <c r="I12" s="61" t="s">
        <v>176</v>
      </c>
      <c r="J12" s="62"/>
      <c r="K12" s="82"/>
    </row>
    <row r="13" spans="1:11" s="37" customFormat="1" ht="269.25" customHeight="1">
      <c r="A13" s="70" t="s">
        <v>47</v>
      </c>
      <c r="B13" s="70" t="s">
        <v>17</v>
      </c>
      <c r="C13" s="70" t="s">
        <v>140</v>
      </c>
      <c r="D13" s="70" t="s">
        <v>141</v>
      </c>
      <c r="E13" s="74" t="s">
        <v>132</v>
      </c>
      <c r="F13" s="56" t="s">
        <v>88</v>
      </c>
      <c r="G13" s="73" t="s">
        <v>127</v>
      </c>
      <c r="H13" s="56" t="s">
        <v>189</v>
      </c>
      <c r="I13" s="61" t="s">
        <v>177</v>
      </c>
      <c r="J13" s="58" t="s">
        <v>193</v>
      </c>
      <c r="K13" s="80"/>
    </row>
    <row r="14" spans="1:11" ht="166.5" customHeight="1">
      <c r="A14" s="70" t="s">
        <v>47</v>
      </c>
      <c r="B14" s="70" t="s">
        <v>17</v>
      </c>
      <c r="C14" s="70" t="s">
        <v>47</v>
      </c>
      <c r="D14" s="56"/>
      <c r="E14" s="75" t="s">
        <v>133</v>
      </c>
      <c r="F14" s="59" t="s">
        <v>88</v>
      </c>
      <c r="G14" s="72" t="s">
        <v>127</v>
      </c>
      <c r="H14" s="59" t="s">
        <v>189</v>
      </c>
      <c r="I14" s="61" t="s">
        <v>178</v>
      </c>
      <c r="J14" s="63" t="s">
        <v>194</v>
      </c>
      <c r="K14" s="80"/>
    </row>
    <row r="15" spans="1:11" ht="205.5" customHeight="1">
      <c r="A15" s="70" t="s">
        <v>47</v>
      </c>
      <c r="B15" s="70" t="s">
        <v>17</v>
      </c>
      <c r="C15" s="70" t="s">
        <v>47</v>
      </c>
      <c r="D15" s="70" t="s">
        <v>17</v>
      </c>
      <c r="E15" s="76" t="s">
        <v>134</v>
      </c>
      <c r="F15" s="59" t="s">
        <v>88</v>
      </c>
      <c r="G15" s="72" t="s">
        <v>127</v>
      </c>
      <c r="H15" s="59" t="s">
        <v>189</v>
      </c>
      <c r="I15" s="61" t="s">
        <v>177</v>
      </c>
      <c r="J15" s="58" t="s">
        <v>193</v>
      </c>
      <c r="K15" s="66"/>
    </row>
    <row r="16" spans="1:11" ht="232.5" customHeight="1">
      <c r="A16" s="70" t="s">
        <v>47</v>
      </c>
      <c r="B16" s="70" t="s">
        <v>17</v>
      </c>
      <c r="C16" s="70" t="s">
        <v>47</v>
      </c>
      <c r="D16" s="70" t="s">
        <v>18</v>
      </c>
      <c r="E16" s="75" t="s">
        <v>102</v>
      </c>
      <c r="F16" s="59" t="s">
        <v>88</v>
      </c>
      <c r="G16" s="72" t="s">
        <v>127</v>
      </c>
      <c r="H16" s="59" t="s">
        <v>189</v>
      </c>
      <c r="I16" s="61"/>
      <c r="J16" s="64"/>
      <c r="K16" s="81"/>
    </row>
    <row r="17" spans="1:11" ht="82.5" customHeight="1">
      <c r="A17" s="70" t="s">
        <v>47</v>
      </c>
      <c r="B17" s="70" t="s">
        <v>17</v>
      </c>
      <c r="C17" s="70" t="s">
        <v>47</v>
      </c>
      <c r="D17" s="70" t="s">
        <v>117</v>
      </c>
      <c r="E17" s="74" t="s">
        <v>135</v>
      </c>
      <c r="F17" s="74" t="s">
        <v>136</v>
      </c>
      <c r="G17" s="73" t="s">
        <v>127</v>
      </c>
      <c r="H17" s="59" t="s">
        <v>189</v>
      </c>
      <c r="I17" s="61" t="s">
        <v>191</v>
      </c>
      <c r="J17" s="60" t="s">
        <v>192</v>
      </c>
      <c r="K17" s="82"/>
    </row>
    <row r="18" spans="1:11" ht="149.25" customHeight="1">
      <c r="A18" s="70" t="s">
        <v>47</v>
      </c>
      <c r="B18" s="70" t="s">
        <v>17</v>
      </c>
      <c r="C18" s="70" t="s">
        <v>47</v>
      </c>
      <c r="D18" s="70" t="s">
        <v>116</v>
      </c>
      <c r="E18" s="74" t="s">
        <v>104</v>
      </c>
      <c r="F18" s="74" t="s">
        <v>136</v>
      </c>
      <c r="G18" s="73" t="s">
        <v>127</v>
      </c>
      <c r="H18" s="59" t="s">
        <v>189</v>
      </c>
      <c r="I18" s="61" t="s">
        <v>179</v>
      </c>
      <c r="J18" s="64" t="s">
        <v>180</v>
      </c>
      <c r="K18" s="66"/>
    </row>
    <row r="19" spans="1:11" ht="72">
      <c r="A19" s="70" t="s">
        <v>47</v>
      </c>
      <c r="B19" s="70" t="s">
        <v>17</v>
      </c>
      <c r="C19" s="70" t="s">
        <v>89</v>
      </c>
      <c r="D19" s="70"/>
      <c r="E19" s="74" t="s">
        <v>137</v>
      </c>
      <c r="F19" s="56" t="s">
        <v>88</v>
      </c>
      <c r="G19" s="73" t="s">
        <v>127</v>
      </c>
      <c r="H19" s="59" t="s">
        <v>189</v>
      </c>
      <c r="I19" s="65"/>
      <c r="J19" s="60"/>
      <c r="K19" s="81"/>
    </row>
    <row r="20" spans="1:11" ht="138.75" customHeight="1">
      <c r="A20" s="70" t="s">
        <v>47</v>
      </c>
      <c r="B20" s="70" t="s">
        <v>17</v>
      </c>
      <c r="C20" s="70" t="s">
        <v>89</v>
      </c>
      <c r="D20" s="70" t="s">
        <v>17</v>
      </c>
      <c r="E20" s="77" t="s">
        <v>105</v>
      </c>
      <c r="F20" s="56" t="s">
        <v>88</v>
      </c>
      <c r="G20" s="73" t="s">
        <v>127</v>
      </c>
      <c r="H20" s="59" t="s">
        <v>189</v>
      </c>
      <c r="I20" s="61" t="s">
        <v>181</v>
      </c>
      <c r="J20" s="60" t="s">
        <v>188</v>
      </c>
      <c r="K20" s="82"/>
    </row>
    <row r="21" spans="1:11" ht="101.25" customHeight="1">
      <c r="A21" s="70" t="s">
        <v>47</v>
      </c>
      <c r="B21" s="70" t="s">
        <v>17</v>
      </c>
      <c r="C21" s="70" t="s">
        <v>89</v>
      </c>
      <c r="D21" s="70" t="s">
        <v>18</v>
      </c>
      <c r="E21" s="74" t="s">
        <v>106</v>
      </c>
      <c r="F21" s="56" t="s">
        <v>88</v>
      </c>
      <c r="G21" s="73" t="s">
        <v>127</v>
      </c>
      <c r="H21" s="59" t="s">
        <v>189</v>
      </c>
      <c r="I21" s="67" t="s">
        <v>182</v>
      </c>
      <c r="J21" s="60" t="s">
        <v>183</v>
      </c>
      <c r="K21" s="66"/>
    </row>
    <row r="22" spans="1:11" ht="72">
      <c r="A22" s="70" t="s">
        <v>47</v>
      </c>
      <c r="B22" s="70" t="s">
        <v>17</v>
      </c>
      <c r="C22" s="70" t="s">
        <v>89</v>
      </c>
      <c r="D22" s="70" t="s">
        <v>117</v>
      </c>
      <c r="E22" s="77" t="s">
        <v>107</v>
      </c>
      <c r="F22" s="56" t="s">
        <v>88</v>
      </c>
      <c r="G22" s="73" t="s">
        <v>127</v>
      </c>
      <c r="H22" s="59" t="s">
        <v>189</v>
      </c>
      <c r="I22" s="61" t="s">
        <v>184</v>
      </c>
      <c r="J22" s="60" t="s">
        <v>185</v>
      </c>
      <c r="K22" s="81"/>
    </row>
    <row r="23" spans="1:11" ht="72">
      <c r="A23" s="70" t="s">
        <v>47</v>
      </c>
      <c r="B23" s="70" t="s">
        <v>17</v>
      </c>
      <c r="C23" s="70" t="s">
        <v>89</v>
      </c>
      <c r="D23" s="70" t="s">
        <v>116</v>
      </c>
      <c r="E23" s="74" t="s">
        <v>138</v>
      </c>
      <c r="F23" s="56" t="s">
        <v>88</v>
      </c>
      <c r="G23" s="73" t="s">
        <v>127</v>
      </c>
      <c r="H23" s="59" t="s">
        <v>189</v>
      </c>
      <c r="I23" s="61" t="s">
        <v>108</v>
      </c>
      <c r="J23" s="60" t="s">
        <v>187</v>
      </c>
      <c r="K23" s="82"/>
    </row>
    <row r="24" spans="1:11" ht="72">
      <c r="A24" s="70" t="s">
        <v>47</v>
      </c>
      <c r="B24" s="70" t="s">
        <v>17</v>
      </c>
      <c r="C24" s="70" t="s">
        <v>89</v>
      </c>
      <c r="D24" s="70" t="s">
        <v>141</v>
      </c>
      <c r="E24" s="74" t="s">
        <v>139</v>
      </c>
      <c r="F24" s="56" t="s">
        <v>88</v>
      </c>
      <c r="G24" s="73" t="s">
        <v>127</v>
      </c>
      <c r="H24" s="59" t="s">
        <v>189</v>
      </c>
      <c r="I24" s="61" t="s">
        <v>139</v>
      </c>
      <c r="J24" s="60" t="s">
        <v>186</v>
      </c>
      <c r="K24" s="66"/>
    </row>
  </sheetData>
  <mergeCells count="9">
    <mergeCell ref="K5:K6"/>
    <mergeCell ref="A3:J3"/>
    <mergeCell ref="A5:D5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K17"/>
  <sheetViews>
    <sheetView topLeftCell="A10" workbookViewId="0">
      <selection activeCell="I14" sqref="I14"/>
    </sheetView>
  </sheetViews>
  <sheetFormatPr defaultRowHeight="15"/>
  <cols>
    <col min="4" max="4" width="25.85546875" customWidth="1"/>
    <col min="5" max="5" width="29.42578125" customWidth="1"/>
  </cols>
  <sheetData>
    <row r="2" spans="1:11" ht="18.75">
      <c r="J2" s="108" t="s">
        <v>35</v>
      </c>
      <c r="K2" s="108"/>
    </row>
    <row r="3" spans="1:11" ht="16.5">
      <c r="A3" s="128"/>
      <c r="B3" s="128"/>
      <c r="C3" s="128"/>
      <c r="D3" s="128"/>
      <c r="E3" s="128"/>
      <c r="F3" s="14"/>
      <c r="G3" s="14"/>
      <c r="H3" s="14"/>
      <c r="I3" s="14"/>
      <c r="J3" s="14"/>
      <c r="K3" s="15"/>
    </row>
    <row r="4" spans="1:11" ht="53.25" customHeight="1">
      <c r="A4" s="107" t="s">
        <v>172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45" customHeight="1">
      <c r="A5" s="9"/>
      <c r="B5" s="134" t="s">
        <v>118</v>
      </c>
      <c r="C5" s="134"/>
      <c r="D5" s="134"/>
      <c r="E5" s="134"/>
      <c r="F5" s="134"/>
      <c r="G5" s="134"/>
      <c r="H5" s="134"/>
      <c r="I5" s="134"/>
      <c r="J5" s="134"/>
      <c r="K5" s="134"/>
    </row>
    <row r="6" spans="1:11" ht="18.75">
      <c r="A6" s="9"/>
      <c r="B6" s="30"/>
      <c r="C6" s="129"/>
      <c r="D6" s="129"/>
      <c r="E6" s="129"/>
      <c r="F6" s="129"/>
      <c r="G6" s="129"/>
      <c r="H6" s="129"/>
      <c r="I6" s="129"/>
      <c r="J6" s="129"/>
      <c r="K6" s="10"/>
    </row>
    <row r="7" spans="1:11" ht="18.75">
      <c r="A7" s="9"/>
      <c r="B7" s="32" t="s">
        <v>97</v>
      </c>
      <c r="C7" s="30"/>
      <c r="D7" s="31"/>
      <c r="E7" s="46" t="s">
        <v>153</v>
      </c>
      <c r="F7" s="31"/>
      <c r="G7" s="31"/>
      <c r="H7" s="31"/>
      <c r="I7" s="31"/>
      <c r="J7" s="31"/>
      <c r="K7" s="10"/>
    </row>
    <row r="8" spans="1:11">
      <c r="A8" s="9"/>
      <c r="B8" s="9"/>
      <c r="C8" s="9"/>
      <c r="D8" s="10"/>
      <c r="E8" s="10"/>
      <c r="F8" s="10"/>
      <c r="G8" s="10"/>
      <c r="H8" s="10"/>
      <c r="I8" s="10"/>
      <c r="J8" s="10"/>
      <c r="K8" s="10"/>
    </row>
    <row r="9" spans="1:11" ht="43.5" customHeight="1">
      <c r="A9" s="124" t="s">
        <v>0</v>
      </c>
      <c r="B9" s="124"/>
      <c r="C9" s="124" t="s">
        <v>10</v>
      </c>
      <c r="D9" s="124" t="s">
        <v>30</v>
      </c>
      <c r="E9" s="124" t="s">
        <v>31</v>
      </c>
      <c r="F9" s="124" t="s">
        <v>32</v>
      </c>
      <c r="G9" s="132" t="s">
        <v>85</v>
      </c>
      <c r="H9" s="132" t="s">
        <v>86</v>
      </c>
      <c r="I9" s="124" t="s">
        <v>36</v>
      </c>
      <c r="J9" s="124" t="s">
        <v>37</v>
      </c>
      <c r="K9" s="124" t="s">
        <v>38</v>
      </c>
    </row>
    <row r="10" spans="1:11" ht="41.25" customHeight="1">
      <c r="A10" s="17" t="s">
        <v>5</v>
      </c>
      <c r="B10" s="17" t="s">
        <v>6</v>
      </c>
      <c r="C10" s="130"/>
      <c r="D10" s="131" t="s">
        <v>33</v>
      </c>
      <c r="E10" s="131" t="s">
        <v>9</v>
      </c>
      <c r="F10" s="131"/>
      <c r="G10" s="133"/>
      <c r="H10" s="133"/>
      <c r="I10" s="131"/>
      <c r="J10" s="131"/>
      <c r="K10" s="131"/>
    </row>
    <row r="11" spans="1:11">
      <c r="A11" s="11"/>
      <c r="B11" s="12"/>
      <c r="C11" s="12"/>
      <c r="D11" s="137"/>
      <c r="E11" s="137"/>
      <c r="F11" s="137"/>
      <c r="G11" s="137"/>
      <c r="H11" s="137"/>
      <c r="I11" s="137"/>
      <c r="J11" s="137"/>
      <c r="K11" s="137"/>
    </row>
    <row r="12" spans="1:11" ht="33.75" customHeight="1">
      <c r="A12" s="110" t="s">
        <v>47</v>
      </c>
      <c r="B12" s="124"/>
      <c r="C12" s="110" t="s">
        <v>16</v>
      </c>
      <c r="D12" s="136" t="s">
        <v>120</v>
      </c>
      <c r="E12" s="33" t="s">
        <v>121</v>
      </c>
      <c r="F12" s="13" t="s">
        <v>122</v>
      </c>
      <c r="G12" s="55">
        <f>785+360</f>
        <v>1145</v>
      </c>
      <c r="H12" s="55">
        <f>785+360</f>
        <v>1145</v>
      </c>
      <c r="I12" s="55">
        <f>785+360</f>
        <v>1145</v>
      </c>
      <c r="J12" s="36">
        <f>I12/G12*100</f>
        <v>100</v>
      </c>
      <c r="K12" s="36">
        <f>I12/H12*100</f>
        <v>100</v>
      </c>
    </row>
    <row r="13" spans="1:11" ht="57.75" customHeight="1">
      <c r="A13" s="110"/>
      <c r="B13" s="124"/>
      <c r="C13" s="135"/>
      <c r="D13" s="136" t="s">
        <v>98</v>
      </c>
      <c r="E13" s="33" t="s">
        <v>99</v>
      </c>
      <c r="F13" s="13" t="s">
        <v>34</v>
      </c>
      <c r="G13" s="53">
        <v>59749.1</v>
      </c>
      <c r="H13" s="53">
        <v>62841.5</v>
      </c>
      <c r="I13" s="53">
        <v>36974.476999999999</v>
      </c>
      <c r="J13" s="36">
        <f t="shared" ref="J13:J15" si="0">I13/G13*100</f>
        <v>61.882902001871152</v>
      </c>
      <c r="K13" s="36">
        <f t="shared" ref="K13:K15" si="1">I13/H13*100</f>
        <v>58.837674148452855</v>
      </c>
    </row>
    <row r="14" spans="1:11" ht="31.5" customHeight="1">
      <c r="A14" s="110" t="s">
        <v>47</v>
      </c>
      <c r="B14" s="124"/>
      <c r="C14" s="110" t="s">
        <v>16</v>
      </c>
      <c r="D14" s="136" t="s">
        <v>123</v>
      </c>
      <c r="E14" s="34" t="s">
        <v>124</v>
      </c>
      <c r="F14" s="13" t="s">
        <v>163</v>
      </c>
      <c r="G14" s="55">
        <v>19</v>
      </c>
      <c r="H14" s="55">
        <v>6</v>
      </c>
      <c r="I14" s="55">
        <v>6</v>
      </c>
      <c r="J14" s="36">
        <f t="shared" si="0"/>
        <v>31.578947368421051</v>
      </c>
      <c r="K14" s="36">
        <f t="shared" si="1"/>
        <v>100</v>
      </c>
    </row>
    <row r="15" spans="1:11" ht="47.25" customHeight="1">
      <c r="A15" s="110"/>
      <c r="B15" s="124"/>
      <c r="C15" s="135"/>
      <c r="D15" s="136"/>
      <c r="E15" s="33" t="s">
        <v>99</v>
      </c>
      <c r="F15" s="13" t="s">
        <v>34</v>
      </c>
      <c r="G15" s="8">
        <v>50</v>
      </c>
      <c r="H15" s="8">
        <v>50</v>
      </c>
      <c r="I15" s="8">
        <v>11.428000000000001</v>
      </c>
      <c r="J15" s="36">
        <f t="shared" si="0"/>
        <v>22.856000000000002</v>
      </c>
      <c r="K15" s="36">
        <f t="shared" si="1"/>
        <v>22.856000000000002</v>
      </c>
    </row>
    <row r="17" spans="7:9">
      <c r="G17" s="25"/>
      <c r="H17" s="25"/>
      <c r="I17" s="25"/>
    </row>
  </sheetData>
  <mergeCells count="24">
    <mergeCell ref="A14:A15"/>
    <mergeCell ref="B14:B15"/>
    <mergeCell ref="C14:C15"/>
    <mergeCell ref="D14:D15"/>
    <mergeCell ref="I9:I10"/>
    <mergeCell ref="D11:K11"/>
    <mergeCell ref="A12:A13"/>
    <mergeCell ref="B12:B13"/>
    <mergeCell ref="C12:C13"/>
    <mergeCell ref="D12:D13"/>
    <mergeCell ref="J2:K2"/>
    <mergeCell ref="A3:E3"/>
    <mergeCell ref="A4:K4"/>
    <mergeCell ref="C6:J6"/>
    <mergeCell ref="A9:B9"/>
    <mergeCell ref="C9:C10"/>
    <mergeCell ref="D9:D10"/>
    <mergeCell ref="E9:E10"/>
    <mergeCell ref="F9:F10"/>
    <mergeCell ref="G9:G10"/>
    <mergeCell ref="H9:H10"/>
    <mergeCell ref="J9:J10"/>
    <mergeCell ref="K9:K10"/>
    <mergeCell ref="B5:K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K17"/>
  <sheetViews>
    <sheetView topLeftCell="A10" workbookViewId="0">
      <selection activeCell="L20" sqref="L20"/>
    </sheetView>
  </sheetViews>
  <sheetFormatPr defaultRowHeight="15"/>
  <cols>
    <col min="1" max="1" width="3.85546875" customWidth="1"/>
    <col min="2" max="2" width="4.140625" customWidth="1"/>
    <col min="3" max="3" width="6.7109375" customWidth="1"/>
    <col min="4" max="4" width="37.7109375" customWidth="1"/>
    <col min="5" max="5" width="7.140625" customWidth="1"/>
    <col min="11" max="11" width="10" customWidth="1"/>
  </cols>
  <sheetData>
    <row r="3" spans="1:11">
      <c r="A3" s="9"/>
      <c r="B3" s="139" t="s">
        <v>48</v>
      </c>
      <c r="C3" s="139"/>
      <c r="D3" s="139"/>
      <c r="E3" s="139"/>
      <c r="F3" s="139"/>
      <c r="G3" s="139"/>
      <c r="H3" s="139"/>
      <c r="I3" s="139"/>
      <c r="J3" s="139"/>
      <c r="K3" s="139"/>
    </row>
    <row r="4" spans="1:1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93" customFormat="1">
      <c r="A5" s="140" t="s">
        <v>0</v>
      </c>
      <c r="B5" s="141"/>
      <c r="C5" s="140" t="s">
        <v>49</v>
      </c>
      <c r="D5" s="140" t="s">
        <v>50</v>
      </c>
      <c r="E5" s="140" t="s">
        <v>51</v>
      </c>
      <c r="F5" s="140" t="s">
        <v>52</v>
      </c>
      <c r="G5" s="140"/>
      <c r="H5" s="140"/>
      <c r="I5" s="142" t="s">
        <v>53</v>
      </c>
      <c r="J5" s="142" t="s">
        <v>54</v>
      </c>
      <c r="K5" s="142" t="s">
        <v>55</v>
      </c>
    </row>
    <row r="6" spans="1:11" s="93" customFormat="1" ht="20.25" customHeight="1">
      <c r="A6" s="141"/>
      <c r="B6" s="141"/>
      <c r="C6" s="140"/>
      <c r="D6" s="140"/>
      <c r="E6" s="140"/>
      <c r="F6" s="140" t="s">
        <v>56</v>
      </c>
      <c r="G6" s="140" t="s">
        <v>57</v>
      </c>
      <c r="H6" s="140" t="s">
        <v>58</v>
      </c>
      <c r="I6" s="143"/>
      <c r="J6" s="143"/>
      <c r="K6" s="145"/>
    </row>
    <row r="7" spans="1:11" s="93" customFormat="1" ht="75" customHeight="1">
      <c r="A7" s="94" t="s">
        <v>5</v>
      </c>
      <c r="B7" s="94" t="s">
        <v>6</v>
      </c>
      <c r="C7" s="140"/>
      <c r="D7" s="141"/>
      <c r="E7" s="141"/>
      <c r="F7" s="140"/>
      <c r="G7" s="140"/>
      <c r="H7" s="140"/>
      <c r="I7" s="144"/>
      <c r="J7" s="144"/>
      <c r="K7" s="146"/>
    </row>
    <row r="8" spans="1:11" s="93" customFormat="1">
      <c r="A8" s="95" t="s">
        <v>17</v>
      </c>
      <c r="B8" s="95" t="s">
        <v>18</v>
      </c>
      <c r="C8" s="18">
        <v>3</v>
      </c>
      <c r="D8" s="96">
        <v>4</v>
      </c>
      <c r="E8" s="96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97">
        <v>11</v>
      </c>
    </row>
    <row r="9" spans="1:11" s="93" customFormat="1" ht="41.25" customHeight="1">
      <c r="A9" s="95"/>
      <c r="B9" s="95"/>
      <c r="C9" s="88">
        <v>1</v>
      </c>
      <c r="D9" s="18" t="s">
        <v>142</v>
      </c>
      <c r="E9" s="88" t="s">
        <v>149</v>
      </c>
      <c r="F9" s="84">
        <v>26509.1</v>
      </c>
      <c r="G9" s="85">
        <v>25418.55</v>
      </c>
      <c r="H9" s="98">
        <v>25624.43</v>
      </c>
      <c r="I9" s="99">
        <v>1.08</v>
      </c>
      <c r="J9" s="100"/>
      <c r="K9" s="18"/>
    </row>
    <row r="10" spans="1:11" s="93" customFormat="1" ht="45" customHeight="1">
      <c r="A10" s="95"/>
      <c r="B10" s="95"/>
      <c r="C10" s="88">
        <v>2</v>
      </c>
      <c r="D10" s="18" t="s">
        <v>143</v>
      </c>
      <c r="E10" s="88" t="s">
        <v>150</v>
      </c>
      <c r="F10" s="73">
        <v>35</v>
      </c>
      <c r="G10" s="84">
        <v>40</v>
      </c>
      <c r="H10" s="84">
        <v>35</v>
      </c>
      <c r="I10" s="99">
        <v>0.88</v>
      </c>
      <c r="J10" s="100"/>
      <c r="K10" s="18"/>
    </row>
    <row r="11" spans="1:11" s="93" customFormat="1" ht="47.25" customHeight="1">
      <c r="A11" s="95"/>
      <c r="B11" s="95"/>
      <c r="C11" s="88">
        <v>3</v>
      </c>
      <c r="D11" s="74" t="s">
        <v>144</v>
      </c>
      <c r="E11" s="101" t="s">
        <v>150</v>
      </c>
      <c r="F11" s="102">
        <v>44.323</v>
      </c>
      <c r="G11" s="86">
        <v>47.8</v>
      </c>
      <c r="H11" s="87">
        <v>44.323</v>
      </c>
      <c r="I11" s="99">
        <v>0.92700000000000005</v>
      </c>
      <c r="J11" s="100"/>
      <c r="K11" s="18"/>
    </row>
    <row r="12" spans="1:11" s="93" customFormat="1" ht="40.5" customHeight="1">
      <c r="A12" s="95"/>
      <c r="B12" s="95"/>
      <c r="C12" s="88">
        <v>4</v>
      </c>
      <c r="D12" s="77" t="s">
        <v>145</v>
      </c>
      <c r="E12" s="103" t="s">
        <v>150</v>
      </c>
      <c r="F12" s="88">
        <v>77.94</v>
      </c>
      <c r="G12" s="86">
        <v>86.305999999999997</v>
      </c>
      <c r="H12" s="88">
        <v>77.94</v>
      </c>
      <c r="I12" s="102">
        <v>0.9</v>
      </c>
      <c r="J12" s="100"/>
      <c r="K12" s="18"/>
    </row>
    <row r="13" spans="1:11" s="93" customFormat="1" ht="66.75" customHeight="1">
      <c r="A13" s="95"/>
      <c r="B13" s="95"/>
      <c r="C13" s="88">
        <v>5</v>
      </c>
      <c r="D13" s="74" t="s">
        <v>146</v>
      </c>
      <c r="E13" s="101" t="s">
        <v>150</v>
      </c>
      <c r="F13" s="100">
        <v>11</v>
      </c>
      <c r="G13" s="89">
        <v>15</v>
      </c>
      <c r="H13" s="90">
        <v>11</v>
      </c>
      <c r="I13" s="99">
        <v>0.74</v>
      </c>
      <c r="J13" s="100"/>
      <c r="K13" s="18"/>
    </row>
    <row r="14" spans="1:11" s="93" customFormat="1" ht="36" customHeight="1">
      <c r="A14" s="95"/>
      <c r="B14" s="95"/>
      <c r="C14" s="88">
        <v>6</v>
      </c>
      <c r="D14" s="77" t="s">
        <v>147</v>
      </c>
      <c r="E14" s="18" t="s">
        <v>151</v>
      </c>
      <c r="F14" s="18">
        <v>140</v>
      </c>
      <c r="G14" s="18">
        <v>142</v>
      </c>
      <c r="H14" s="18">
        <v>85</v>
      </c>
      <c r="I14" s="102">
        <v>0.6</v>
      </c>
      <c r="J14" s="100"/>
      <c r="K14" s="100"/>
    </row>
    <row r="15" spans="1:11" s="93" customFormat="1" ht="36.75" customHeight="1">
      <c r="A15" s="95"/>
      <c r="B15" s="95"/>
      <c r="C15" s="88">
        <v>7</v>
      </c>
      <c r="D15" s="74" t="s">
        <v>148</v>
      </c>
      <c r="E15" s="88" t="s">
        <v>151</v>
      </c>
      <c r="F15" s="91">
        <v>2</v>
      </c>
      <c r="G15" s="91">
        <v>1</v>
      </c>
      <c r="H15" s="91">
        <v>0</v>
      </c>
      <c r="I15" s="102">
        <v>0</v>
      </c>
      <c r="J15" s="100"/>
      <c r="K15" s="100"/>
    </row>
    <row r="16" spans="1:11" s="93" customFormat="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1:11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</row>
  </sheetData>
  <mergeCells count="13">
    <mergeCell ref="A17:K17"/>
    <mergeCell ref="B3:K3"/>
    <mergeCell ref="A5:B6"/>
    <mergeCell ref="C5:C7"/>
    <mergeCell ref="D5:D7"/>
    <mergeCell ref="E5:E7"/>
    <mergeCell ref="F5:H5"/>
    <mergeCell ref="I5:I7"/>
    <mergeCell ref="J5:J7"/>
    <mergeCell ref="K5:K7"/>
    <mergeCell ref="F6:F7"/>
    <mergeCell ref="G6:G7"/>
    <mergeCell ref="H6:H7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E15" sqref="E15"/>
    </sheetView>
  </sheetViews>
  <sheetFormatPr defaultRowHeight="15"/>
  <cols>
    <col min="2" max="2" width="44.28515625" customWidth="1"/>
    <col min="3" max="3" width="23.5703125" customWidth="1"/>
    <col min="4" max="4" width="20.28515625" customWidth="1"/>
    <col min="5" max="5" width="24" customWidth="1"/>
  </cols>
  <sheetData>
    <row r="3" spans="1:5">
      <c r="A3" s="147" t="s">
        <v>59</v>
      </c>
      <c r="B3" s="147"/>
      <c r="C3" s="147"/>
      <c r="D3" s="147"/>
      <c r="E3" s="147"/>
    </row>
    <row r="4" spans="1:5">
      <c r="A4" s="1"/>
      <c r="B4" s="2"/>
      <c r="C4" s="2"/>
      <c r="D4" s="2"/>
      <c r="E4" s="2"/>
    </row>
    <row r="5" spans="1:5" ht="21">
      <c r="A5" s="19" t="s">
        <v>49</v>
      </c>
      <c r="B5" s="19" t="s">
        <v>60</v>
      </c>
      <c r="C5" s="19" t="s">
        <v>61</v>
      </c>
      <c r="D5" s="19" t="s">
        <v>62</v>
      </c>
      <c r="E5" s="19" t="s">
        <v>63</v>
      </c>
    </row>
    <row r="6" spans="1:5" ht="25.5" customHeight="1">
      <c r="A6" s="20">
        <v>1</v>
      </c>
      <c r="B6" s="20"/>
      <c r="C6" s="21"/>
      <c r="D6" s="20"/>
      <c r="E6" s="20"/>
    </row>
  </sheetData>
  <mergeCells count="1">
    <mergeCell ref="A3:E3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J10"/>
  <sheetViews>
    <sheetView workbookViewId="0">
      <selection activeCell="D8" sqref="D8"/>
    </sheetView>
  </sheetViews>
  <sheetFormatPr defaultRowHeight="15"/>
  <cols>
    <col min="1" max="1" width="5.7109375" customWidth="1"/>
    <col min="2" max="2" width="6.28515625" customWidth="1"/>
    <col min="3" max="3" width="30.5703125" customWidth="1"/>
    <col min="4" max="4" width="14.7109375" customWidth="1"/>
    <col min="5" max="5" width="14.85546875" customWidth="1"/>
    <col min="6" max="6" width="11" customWidth="1"/>
    <col min="7" max="7" width="9.5703125" customWidth="1"/>
    <col min="8" max="8" width="10.28515625" customWidth="1"/>
    <col min="9" max="9" width="10.7109375" customWidth="1"/>
    <col min="10" max="10" width="12" customWidth="1"/>
  </cols>
  <sheetData>
    <row r="3" spans="1:10">
      <c r="A3" s="148" t="s">
        <v>64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s="93" customFormat="1" ht="90">
      <c r="A5" s="140" t="s">
        <v>0</v>
      </c>
      <c r="B5" s="140"/>
      <c r="C5" s="140" t="s">
        <v>19</v>
      </c>
      <c r="D5" s="151" t="s">
        <v>65</v>
      </c>
      <c r="E5" s="152" t="s">
        <v>66</v>
      </c>
      <c r="F5" s="153" t="s">
        <v>67</v>
      </c>
      <c r="G5" s="153" t="s">
        <v>68</v>
      </c>
      <c r="H5" s="153" t="s">
        <v>69</v>
      </c>
      <c r="I5" s="153" t="s">
        <v>70</v>
      </c>
      <c r="J5" s="153" t="s">
        <v>71</v>
      </c>
    </row>
    <row r="6" spans="1:10" s="93" customFormat="1">
      <c r="A6" s="94" t="s">
        <v>5</v>
      </c>
      <c r="B6" s="94" t="s">
        <v>6</v>
      </c>
      <c r="C6" s="140"/>
      <c r="D6" s="151"/>
      <c r="E6" s="152"/>
      <c r="F6" s="154" t="s">
        <v>72</v>
      </c>
      <c r="G6" s="154" t="s">
        <v>73</v>
      </c>
      <c r="H6" s="154" t="s">
        <v>74</v>
      </c>
      <c r="I6" s="154" t="s">
        <v>75</v>
      </c>
      <c r="J6" s="154" t="s">
        <v>76</v>
      </c>
    </row>
    <row r="7" spans="1:10" s="93" customFormat="1">
      <c r="A7" s="94" t="s">
        <v>17</v>
      </c>
      <c r="B7" s="94" t="s">
        <v>18</v>
      </c>
      <c r="C7" s="92">
        <v>3</v>
      </c>
      <c r="D7" s="154">
        <v>4</v>
      </c>
      <c r="E7" s="153">
        <v>5</v>
      </c>
      <c r="F7" s="154" t="s">
        <v>77</v>
      </c>
      <c r="G7" s="154">
        <v>7</v>
      </c>
      <c r="H7" s="154">
        <v>8</v>
      </c>
      <c r="I7" s="154">
        <v>9</v>
      </c>
      <c r="J7" s="154" t="s">
        <v>78</v>
      </c>
    </row>
    <row r="8" spans="1:10" s="93" customFormat="1" ht="94.5" customHeight="1">
      <c r="A8" s="155" t="s">
        <v>47</v>
      </c>
      <c r="B8" s="155"/>
      <c r="C8" s="156" t="s">
        <v>101</v>
      </c>
      <c r="D8" s="156" t="s">
        <v>152</v>
      </c>
      <c r="E8" s="157" t="s">
        <v>88</v>
      </c>
      <c r="F8" s="158"/>
      <c r="G8" s="158"/>
      <c r="H8" s="158"/>
      <c r="I8" s="158"/>
      <c r="J8" s="158"/>
    </row>
    <row r="9" spans="1:10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>
      <c r="A10" s="23"/>
      <c r="B10" s="24" t="s">
        <v>79</v>
      </c>
      <c r="C10" s="23"/>
      <c r="D10" s="23"/>
      <c r="E10" s="23"/>
      <c r="F10" s="23"/>
      <c r="G10" s="23"/>
      <c r="H10" s="23"/>
      <c r="I10" s="23"/>
      <c r="J10" s="23"/>
    </row>
  </sheetData>
  <mergeCells count="5">
    <mergeCell ref="A3:J3"/>
    <mergeCell ref="A5:B5"/>
    <mergeCell ref="C5:C6"/>
    <mergeCell ref="D5:D6"/>
    <mergeCell ref="E5:E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selection activeCell="H8" sqref="H8"/>
    </sheetView>
  </sheetViews>
  <sheetFormatPr defaultRowHeight="15"/>
  <cols>
    <col min="6" max="6" width="7.5703125" customWidth="1"/>
    <col min="7" max="7" width="2.5703125" customWidth="1"/>
    <col min="8" max="8" width="1" customWidth="1"/>
    <col min="9" max="9" width="7.5703125" hidden="1" customWidth="1"/>
    <col min="10" max="10" width="9.140625" hidden="1" customWidth="1"/>
    <col min="11" max="11" width="8.5703125" hidden="1" customWidth="1"/>
    <col min="12" max="12" width="9.140625" hidden="1" customWidth="1"/>
    <col min="13" max="13" width="4" hidden="1" customWidth="1"/>
    <col min="14" max="14" width="3.42578125" hidden="1" customWidth="1"/>
    <col min="17" max="17" width="46.85546875" customWidth="1"/>
    <col min="18" max="18" width="0.140625" customWidth="1"/>
    <col min="19" max="19" width="9.140625" hidden="1" customWidth="1"/>
  </cols>
  <sheetData>
    <row r="1" spans="1:19" ht="29.25" customHeight="1">
      <c r="O1" s="149" t="s">
        <v>156</v>
      </c>
      <c r="P1" s="149"/>
      <c r="Q1" s="149"/>
    </row>
    <row r="2" spans="1:19" ht="51.75" customHeight="1">
      <c r="O2" s="150" t="s">
        <v>157</v>
      </c>
      <c r="P2" s="150"/>
      <c r="Q2" s="150"/>
    </row>
    <row r="3" spans="1:19" ht="36" customHeight="1">
      <c r="O3" s="149" t="s">
        <v>161</v>
      </c>
      <c r="P3" s="149"/>
      <c r="Q3" s="149"/>
    </row>
    <row r="4" spans="1:19">
      <c r="Q4" s="48" t="s">
        <v>158</v>
      </c>
    </row>
    <row r="5" spans="1:19" ht="15.75">
      <c r="O5" s="47"/>
      <c r="P5" s="47"/>
      <c r="Q5" s="149" t="s">
        <v>159</v>
      </c>
      <c r="R5" s="149"/>
      <c r="S5" s="149"/>
    </row>
    <row r="6" spans="1:19">
      <c r="Q6" s="48" t="s">
        <v>160</v>
      </c>
    </row>
    <row r="10" spans="1:19" ht="41.25" customHeight="1">
      <c r="A10" s="105" t="s">
        <v>162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9" ht="17.25">
      <c r="D11" s="50"/>
      <c r="E11" s="50"/>
      <c r="F11" s="51" t="s">
        <v>173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49"/>
    </row>
  </sheetData>
  <mergeCells count="5">
    <mergeCell ref="O1:Q1"/>
    <mergeCell ref="O2:Q2"/>
    <mergeCell ref="O3:Q3"/>
    <mergeCell ref="Q5:S5"/>
    <mergeCell ref="A10:Q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Форма1</vt:lpstr>
      <vt:lpstr>Форма 2</vt:lpstr>
      <vt:lpstr>Форма 3</vt:lpstr>
      <vt:lpstr>Форма 4</vt:lpstr>
      <vt:lpstr>Форма 5</vt:lpstr>
      <vt:lpstr>Форма 6</vt:lpstr>
      <vt:lpstr>Форма 7</vt:lpstr>
      <vt:lpstr>титул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2022-08-10T12:16:37Z</dcterms:modified>
</cp:coreProperties>
</file>